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mc:AlternateContent xmlns:mc="http://schemas.openxmlformats.org/markup-compatibility/2006">
    <mc:Choice Requires="x15">
      <x15ac:absPath xmlns:x15ac="http://schemas.microsoft.com/office/spreadsheetml/2010/11/ac" url="V:\VSK-dotace\MIMOŘÁDNÉ DOTACE 2022\"/>
    </mc:Choice>
  </mc:AlternateContent>
  <xr:revisionPtr revIDLastSave="0" documentId="13_ncr:1_{E4AB77C3-58A4-44E6-8AF1-C33E852736B3}" xr6:coauthVersionLast="47" xr6:coauthVersionMax="47" xr10:uidLastSave="{00000000-0000-0000-0000-000000000000}"/>
  <bookViews>
    <workbookView xWindow="-28920" yWindow="-120" windowWidth="29040" windowHeight="15840" xr2:uid="{00000000-000D-0000-FFFF-FFFF00000000}"/>
  </bookViews>
  <sheets>
    <sheet name="rekapitulace" sheetId="6" r:id="rId1"/>
    <sheet name="SEN" sheetId="2" state="hidden" r:id="rId2"/>
    <sheet name="DO" sheetId="8" state="hidden" r:id="rId3"/>
    <sheet name="ZRAK" sheetId="3" state="hidden" r:id="rId4"/>
    <sheet name="SLUCH" sheetId="9" state="hidden" r:id="rId5"/>
    <sheet name="MTKP" sheetId="10" state="hidden" r:id="rId6"/>
    <sheet name="DAR" sheetId="4" state="hidden" r:id="rId7"/>
    <sheet name="SOC" sheetId="5" state="hidden" r:id="rId8"/>
    <sheet name="RE" sheetId="11" state="hidden" r:id="rId9"/>
    <sheet name="PREV" sheetId="12" state="hidden" r:id="rId10"/>
  </sheets>
  <definedNames>
    <definedName name="_xlnm._FilterDatabase" localSheetId="8" hidden="1">RE!$A$1:$R$21</definedName>
    <definedName name="_xlnm.Print_Titles" localSheetId="6">DAR!$1:$1</definedName>
    <definedName name="_xlnm.Print_Titles" localSheetId="2">DO!$1:$1</definedName>
    <definedName name="_xlnm.Print_Titles" localSheetId="5">MTKP!$1:$1</definedName>
    <definedName name="_xlnm.Print_Titles" localSheetId="9">PREV!$1:$1</definedName>
    <definedName name="_xlnm.Print_Titles" localSheetId="8">RE!$1:$1</definedName>
    <definedName name="_xlnm.Print_Titles" localSheetId="1">SEN!$1:$1</definedName>
    <definedName name="_xlnm.Print_Titles" localSheetId="4">SLUCH!$1:$1</definedName>
    <definedName name="_xlnm.Print_Titles" localSheetId="7">SOC!$1:$1</definedName>
    <definedName name="_xlnm.Print_Titles" localSheetId="3">ZRAK!$1:$1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6" l="1"/>
  <c r="E7" i="6"/>
  <c r="F7" i="6"/>
  <c r="C7" i="6"/>
  <c r="B7" i="6"/>
  <c r="C5" i="6"/>
  <c r="D5" i="6"/>
  <c r="E5" i="6"/>
  <c r="F5" i="6"/>
  <c r="B5" i="6"/>
  <c r="J5" i="10" l="1"/>
  <c r="J16" i="10"/>
  <c r="J15" i="10"/>
  <c r="J3" i="12" l="1"/>
  <c r="J2" i="5" l="1"/>
  <c r="H3" i="12" l="1"/>
  <c r="H4" i="12"/>
  <c r="H5" i="12"/>
  <c r="H6" i="12"/>
  <c r="H2" i="12"/>
  <c r="H3" i="11"/>
  <c r="H4" i="11"/>
  <c r="H5" i="11"/>
  <c r="H6" i="11"/>
  <c r="H7" i="11"/>
  <c r="H8" i="11"/>
  <c r="H9" i="11"/>
  <c r="H10" i="11"/>
  <c r="H11" i="11"/>
  <c r="H12" i="11"/>
  <c r="H13" i="11"/>
  <c r="H14" i="11"/>
  <c r="H15" i="11"/>
  <c r="H16" i="11"/>
  <c r="H17" i="11"/>
  <c r="H18" i="11"/>
  <c r="H19" i="11"/>
  <c r="H20" i="11"/>
  <c r="H2" i="11"/>
  <c r="H3" i="10"/>
  <c r="H4" i="10"/>
  <c r="H5" i="10"/>
  <c r="H6" i="10"/>
  <c r="H7" i="10"/>
  <c r="H8" i="10"/>
  <c r="H9" i="10"/>
  <c r="H10" i="10"/>
  <c r="H11" i="10"/>
  <c r="H12" i="10"/>
  <c r="H13" i="10"/>
  <c r="H14" i="10"/>
  <c r="H15" i="10"/>
  <c r="H16" i="10"/>
  <c r="H17" i="10"/>
  <c r="H18" i="10"/>
  <c r="H19" i="10"/>
  <c r="H2" i="10"/>
  <c r="H3" i="9"/>
  <c r="H4" i="9"/>
  <c r="H5" i="9"/>
  <c r="H6" i="9"/>
  <c r="H2" i="9"/>
  <c r="H3" i="8"/>
  <c r="H4" i="8"/>
  <c r="H5" i="8"/>
  <c r="H6" i="8"/>
  <c r="H2" i="8"/>
  <c r="J18" i="4" l="1"/>
  <c r="L7" i="12" l="1"/>
  <c r="K7" i="12"/>
  <c r="I7" i="12"/>
  <c r="G7" i="12"/>
  <c r="F7" i="12"/>
  <c r="J6" i="12"/>
  <c r="M6" i="12" s="1"/>
  <c r="J5" i="12"/>
  <c r="M5" i="12" s="1"/>
  <c r="J4" i="12"/>
  <c r="M4" i="12" s="1"/>
  <c r="M3" i="12"/>
  <c r="J2" i="12"/>
  <c r="L21" i="11"/>
  <c r="K21" i="11"/>
  <c r="I21" i="11"/>
  <c r="G21" i="11"/>
  <c r="F21" i="11"/>
  <c r="J20" i="11"/>
  <c r="M20" i="11" s="1"/>
  <c r="J19" i="11"/>
  <c r="M19" i="11" s="1"/>
  <c r="J18" i="11"/>
  <c r="M18" i="11" s="1"/>
  <c r="J17" i="11"/>
  <c r="M17" i="11" s="1"/>
  <c r="J16" i="11"/>
  <c r="M16" i="11" s="1"/>
  <c r="J15" i="11"/>
  <c r="M15" i="11" s="1"/>
  <c r="J14" i="11"/>
  <c r="M14" i="11" s="1"/>
  <c r="J13" i="11"/>
  <c r="M13" i="11" s="1"/>
  <c r="J12" i="11"/>
  <c r="M12" i="11" s="1"/>
  <c r="J11" i="11"/>
  <c r="M11" i="11" s="1"/>
  <c r="J10" i="11"/>
  <c r="M10" i="11" s="1"/>
  <c r="J9" i="11"/>
  <c r="M9" i="11" s="1"/>
  <c r="J8" i="11"/>
  <c r="M8" i="11" s="1"/>
  <c r="J7" i="11"/>
  <c r="M7" i="11" s="1"/>
  <c r="J6" i="11"/>
  <c r="M6" i="11" s="1"/>
  <c r="J5" i="11"/>
  <c r="M5" i="11" s="1"/>
  <c r="J4" i="11"/>
  <c r="M4" i="11" s="1"/>
  <c r="M3" i="11"/>
  <c r="J2" i="11"/>
  <c r="M2" i="11" s="1"/>
  <c r="L20" i="10"/>
  <c r="K20" i="10"/>
  <c r="I20" i="10"/>
  <c r="G20" i="10"/>
  <c r="F20" i="10"/>
  <c r="J19" i="10"/>
  <c r="M19" i="10" s="1"/>
  <c r="J18" i="10"/>
  <c r="M18" i="10" s="1"/>
  <c r="J17" i="10"/>
  <c r="M17" i="10" s="1"/>
  <c r="M16" i="10"/>
  <c r="M15" i="10"/>
  <c r="J14" i="10"/>
  <c r="M14" i="10" s="1"/>
  <c r="J13" i="10"/>
  <c r="M13" i="10" s="1"/>
  <c r="J12" i="10"/>
  <c r="M12" i="10" s="1"/>
  <c r="J11" i="10"/>
  <c r="M11" i="10" s="1"/>
  <c r="J10" i="10"/>
  <c r="M10" i="10" s="1"/>
  <c r="J9" i="10"/>
  <c r="M9" i="10" s="1"/>
  <c r="M8" i="10"/>
  <c r="J8" i="10"/>
  <c r="J7" i="10"/>
  <c r="M7" i="10" s="1"/>
  <c r="J6" i="10"/>
  <c r="M6" i="10" s="1"/>
  <c r="M5" i="10"/>
  <c r="J4" i="10"/>
  <c r="M4" i="10" s="1"/>
  <c r="J3" i="10"/>
  <c r="M3" i="10" s="1"/>
  <c r="M2" i="10"/>
  <c r="J2" i="10"/>
  <c r="L7" i="9"/>
  <c r="K7" i="9"/>
  <c r="I7" i="9"/>
  <c r="G7" i="9"/>
  <c r="F7" i="9"/>
  <c r="J6" i="9"/>
  <c r="M6" i="9" s="1"/>
  <c r="M5" i="9"/>
  <c r="J5" i="9"/>
  <c r="J4" i="9"/>
  <c r="M4" i="9" s="1"/>
  <c r="J3" i="9"/>
  <c r="M3" i="9" s="1"/>
  <c r="J2" i="9"/>
  <c r="L7" i="8"/>
  <c r="K7" i="8"/>
  <c r="I7" i="8"/>
  <c r="G7" i="8"/>
  <c r="F7" i="8"/>
  <c r="J6" i="8"/>
  <c r="J5" i="8"/>
  <c r="M5" i="8" s="1"/>
  <c r="J4" i="8"/>
  <c r="M4" i="8" s="1"/>
  <c r="J3" i="8"/>
  <c r="M3" i="8" s="1"/>
  <c r="M2" i="8"/>
  <c r="J2" i="8"/>
  <c r="H7" i="9" l="1"/>
  <c r="J7" i="12"/>
  <c r="J7" i="8"/>
  <c r="H20" i="10"/>
  <c r="E19" i="6"/>
  <c r="H7" i="12"/>
  <c r="E23" i="6"/>
  <c r="H7" i="8"/>
  <c r="E16" i="6"/>
  <c r="J20" i="10"/>
  <c r="F19" i="6" s="1"/>
  <c r="M7" i="12"/>
  <c r="F23" i="6"/>
  <c r="J7" i="9"/>
  <c r="M7" i="8"/>
  <c r="M6" i="8"/>
  <c r="H21" i="11"/>
  <c r="E22" i="6"/>
  <c r="M20" i="10"/>
  <c r="J21" i="11"/>
  <c r="M2" i="9"/>
  <c r="M2" i="12"/>
  <c r="E18" i="6"/>
  <c r="F16" i="6"/>
  <c r="D23" i="6"/>
  <c r="D22" i="6"/>
  <c r="D19" i="6"/>
  <c r="D18" i="6"/>
  <c r="D16" i="6"/>
  <c r="F24" i="6"/>
  <c r="E24" i="6"/>
  <c r="D24" i="6"/>
  <c r="C24" i="6"/>
  <c r="B24" i="6"/>
  <c r="C23" i="6"/>
  <c r="B23" i="6"/>
  <c r="C22" i="6"/>
  <c r="B22" i="6"/>
  <c r="C21" i="6"/>
  <c r="B21" i="6"/>
  <c r="C20" i="6"/>
  <c r="B20" i="6"/>
  <c r="C18" i="6"/>
  <c r="B18" i="6"/>
  <c r="C17" i="6"/>
  <c r="B17" i="6"/>
  <c r="C16" i="6"/>
  <c r="B16" i="6"/>
  <c r="B14" i="6" l="1"/>
  <c r="B28" i="6" s="1"/>
  <c r="M7" i="9"/>
  <c r="F18" i="6"/>
  <c r="M21" i="11"/>
  <c r="F22" i="6"/>
  <c r="C14" i="6"/>
  <c r="C28" i="6" s="1"/>
  <c r="G12" i="5"/>
  <c r="E21" i="6" s="1"/>
  <c r="I12" i="5"/>
  <c r="K12" i="5"/>
  <c r="L12" i="5"/>
  <c r="F12" i="5"/>
  <c r="D21" i="6" s="1"/>
  <c r="G24" i="4"/>
  <c r="E20" i="6" s="1"/>
  <c r="I24" i="4"/>
  <c r="K24" i="4"/>
  <c r="L24" i="4"/>
  <c r="F24" i="4"/>
  <c r="D20" i="6" s="1"/>
  <c r="G6" i="3"/>
  <c r="E17" i="6" s="1"/>
  <c r="I6" i="3"/>
  <c r="K6" i="3"/>
  <c r="L6" i="3"/>
  <c r="F6" i="3"/>
  <c r="D17" i="6" s="1"/>
  <c r="G14" i="2"/>
  <c r="E15" i="6" s="1"/>
  <c r="I14" i="2"/>
  <c r="K14" i="2"/>
  <c r="L14" i="2"/>
  <c r="F14" i="2"/>
  <c r="D15" i="6" s="1"/>
  <c r="H2" i="5"/>
  <c r="H3" i="5"/>
  <c r="H4" i="5"/>
  <c r="H11" i="5"/>
  <c r="H6" i="5"/>
  <c r="H7" i="5"/>
  <c r="H5" i="5"/>
  <c r="H8" i="5"/>
  <c r="H9" i="5"/>
  <c r="H10" i="5"/>
  <c r="H16" i="4"/>
  <c r="H17" i="4"/>
  <c r="H18" i="4"/>
  <c r="H19" i="4"/>
  <c r="H5" i="4"/>
  <c r="H6" i="4"/>
  <c r="H3" i="4"/>
  <c r="H8" i="4"/>
  <c r="H11" i="4"/>
  <c r="H7" i="4"/>
  <c r="H2" i="4"/>
  <c r="H23" i="4"/>
  <c r="H20" i="4"/>
  <c r="H21" i="4"/>
  <c r="H4" i="4"/>
  <c r="H9" i="4"/>
  <c r="H10" i="4"/>
  <c r="H13" i="4"/>
  <c r="H14" i="4"/>
  <c r="H15" i="4"/>
  <c r="H12" i="4"/>
  <c r="H22" i="4"/>
  <c r="H2" i="3"/>
  <c r="H3" i="3"/>
  <c r="H5" i="3"/>
  <c r="H4" i="3"/>
  <c r="H13" i="2"/>
  <c r="H8" i="2"/>
  <c r="H4" i="2"/>
  <c r="H3" i="2"/>
  <c r="H5" i="2"/>
  <c r="H6" i="2"/>
  <c r="H7" i="2"/>
  <c r="H11" i="2"/>
  <c r="H2" i="2"/>
  <c r="H12" i="2"/>
  <c r="H10" i="2"/>
  <c r="H9" i="2"/>
  <c r="J10" i="2"/>
  <c r="M10" i="2" s="1"/>
  <c r="J13" i="2"/>
  <c r="M13" i="2" s="1"/>
  <c r="J8" i="2"/>
  <c r="M8" i="2" s="1"/>
  <c r="J4" i="2"/>
  <c r="M4" i="2" s="1"/>
  <c r="J3" i="2"/>
  <c r="M3" i="2" s="1"/>
  <c r="J5" i="2"/>
  <c r="M5" i="2" s="1"/>
  <c r="J6" i="2"/>
  <c r="M6" i="2" s="1"/>
  <c r="J7" i="2"/>
  <c r="M7" i="2" s="1"/>
  <c r="J11" i="2"/>
  <c r="M11" i="2" s="1"/>
  <c r="J2" i="2"/>
  <c r="M2" i="2" s="1"/>
  <c r="J12" i="2"/>
  <c r="M12" i="2" s="1"/>
  <c r="J9" i="2"/>
  <c r="M9" i="2" s="1"/>
  <c r="J2" i="3"/>
  <c r="M2" i="3" s="1"/>
  <c r="J3" i="3"/>
  <c r="M3" i="3" s="1"/>
  <c r="J5" i="3"/>
  <c r="M5" i="3" s="1"/>
  <c r="J4" i="3"/>
  <c r="M4" i="3" s="1"/>
  <c r="J16" i="4"/>
  <c r="M16" i="4" s="1"/>
  <c r="J17" i="4"/>
  <c r="M17" i="4" s="1"/>
  <c r="M18" i="4"/>
  <c r="J19" i="4"/>
  <c r="M19" i="4" s="1"/>
  <c r="J5" i="4"/>
  <c r="M5" i="4" s="1"/>
  <c r="J6" i="4"/>
  <c r="M6" i="4" s="1"/>
  <c r="J3" i="4"/>
  <c r="M3" i="4" s="1"/>
  <c r="J8" i="4"/>
  <c r="M8" i="4" s="1"/>
  <c r="J11" i="4"/>
  <c r="M11" i="4" s="1"/>
  <c r="J7" i="4"/>
  <c r="M7" i="4" s="1"/>
  <c r="J2" i="4"/>
  <c r="M2" i="4" s="1"/>
  <c r="J23" i="4"/>
  <c r="M23" i="4" s="1"/>
  <c r="J20" i="4"/>
  <c r="M20" i="4" s="1"/>
  <c r="J21" i="4"/>
  <c r="M21" i="4" s="1"/>
  <c r="J4" i="4"/>
  <c r="M4" i="4" s="1"/>
  <c r="J9" i="4"/>
  <c r="M9" i="4" s="1"/>
  <c r="J10" i="4"/>
  <c r="M10" i="4" s="1"/>
  <c r="J13" i="4"/>
  <c r="M13" i="4" s="1"/>
  <c r="J14" i="4"/>
  <c r="M14" i="4" s="1"/>
  <c r="J15" i="4"/>
  <c r="M15" i="4" s="1"/>
  <c r="J12" i="4"/>
  <c r="M12" i="4" s="1"/>
  <c r="J22" i="4"/>
  <c r="M22" i="4" s="1"/>
  <c r="M2" i="5"/>
  <c r="J3" i="5"/>
  <c r="M3" i="5" s="1"/>
  <c r="J4" i="5"/>
  <c r="M4" i="5" s="1"/>
  <c r="J11" i="5"/>
  <c r="M11" i="5" s="1"/>
  <c r="J6" i="5"/>
  <c r="M6" i="5" s="1"/>
  <c r="J7" i="5"/>
  <c r="M7" i="5" s="1"/>
  <c r="J5" i="5"/>
  <c r="M5" i="5" s="1"/>
  <c r="J8" i="5"/>
  <c r="M8" i="5" s="1"/>
  <c r="J9" i="5"/>
  <c r="M9" i="5" s="1"/>
  <c r="J10" i="5"/>
  <c r="M10" i="5" s="1"/>
  <c r="D14" i="6" l="1"/>
  <c r="D28" i="6" s="1"/>
  <c r="H6" i="3"/>
  <c r="H14" i="2"/>
  <c r="H12" i="5"/>
  <c r="H24" i="4"/>
  <c r="J6" i="3"/>
  <c r="J24" i="4"/>
  <c r="J14" i="2"/>
  <c r="J12" i="5"/>
  <c r="E14" i="6"/>
  <c r="E28" i="6" s="1"/>
  <c r="M6" i="3" l="1"/>
  <c r="F17" i="6"/>
  <c r="M14" i="2"/>
  <c r="F15" i="6"/>
  <c r="M12" i="5"/>
  <c r="F21" i="6"/>
  <c r="M24" i="4"/>
  <c r="F20" i="6" l="1"/>
  <c r="F14" i="6" s="1"/>
  <c r="F28" i="6" s="1"/>
</calcChain>
</file>

<file path=xl/sharedStrings.xml><?xml version="1.0" encoding="utf-8"?>
<sst xmlns="http://schemas.openxmlformats.org/spreadsheetml/2006/main" count="802" uniqueCount="515">
  <si>
    <t>Kód</t>
  </si>
  <si>
    <t>Žadatel</t>
  </si>
  <si>
    <t>Název projektu</t>
  </si>
  <si>
    <t>Služba</t>
  </si>
  <si>
    <t>Celkové náklady</t>
  </si>
  <si>
    <t>Požadovaná výše dotace</t>
  </si>
  <si>
    <t>Procent</t>
  </si>
  <si>
    <t>Návrh odboru</t>
  </si>
  <si>
    <t>Účel použití</t>
  </si>
  <si>
    <t>Poznámka</t>
  </si>
  <si>
    <t>19/0860</t>
  </si>
  <si>
    <t>Péče srdcem, z.ú.
Mírová 98/18, 703 00 Ostrava
IČO: 04629531</t>
  </si>
  <si>
    <t>Péče srdcem - osobní asistence 2020</t>
  </si>
  <si>
    <t>osobní asistence (§39)</t>
  </si>
  <si>
    <t>19/0954</t>
  </si>
  <si>
    <t>SLEZSKÁ HUMANITA, obecně prospěšná společnost
Sokolovská 1761/36, 735 06 Karviná - Nové Město
IČO: 42864917</t>
  </si>
  <si>
    <t>Domov pro seniory Orlová</t>
  </si>
  <si>
    <t>domovy pro seniory (§49)</t>
  </si>
  <si>
    <t>19/0967</t>
  </si>
  <si>
    <t>Ledax Ostrava o.p.s.
Patrice Lumumby 2680, 700 30 Ostrava - Zábřeh
IČO: 28131401</t>
  </si>
  <si>
    <t>Centrum sociálních služeb Domus 2020-2022</t>
  </si>
  <si>
    <t>19/1079</t>
  </si>
  <si>
    <t>Mobilní hospic Ondrášek, o.p.s.
Gurťjevova 459/11, 700 30 Ostrava - Zábřeh
IČO: 26850176</t>
  </si>
  <si>
    <t>Mobilní hospicová péče pro děti a dospělé</t>
  </si>
  <si>
    <t>sociální poradenství (§37)</t>
  </si>
  <si>
    <t>19/1125</t>
  </si>
  <si>
    <t>Diakonie ČCE - středisko v Ostravě
Syllabova 1278/19, 703 00 Ostrava, Vítkovice
IČO: 41035526</t>
  </si>
  <si>
    <t>Domovinka pro seniory - denní stacionář</t>
  </si>
  <si>
    <t>denní stacionáře (§46)</t>
  </si>
  <si>
    <t>19/1149</t>
  </si>
  <si>
    <t>Armáda spásy v České republice, z. s.
Petržílkova 2565/23, 158 00 Praha - Stodůlky
IČO: 40613411</t>
  </si>
  <si>
    <t>Armáda spásy, Sociálně aktivizační služby pro seniory Ostrava</t>
  </si>
  <si>
    <t>sociálně aktivizační služby pro seniory a osoby se zdravotním postižením (§66)</t>
  </si>
  <si>
    <t>19/1230</t>
  </si>
  <si>
    <t>Charita Ostrava
Kořenského 1323/17, 703 00 Ostrava, Vítkovice
IČO: 44940998</t>
  </si>
  <si>
    <t>Charitní středisko Gabriel - komunitní centrum pro seniory</t>
  </si>
  <si>
    <t>19/1236</t>
  </si>
  <si>
    <t>Charitní dům sv. Alžběty-denní centrum</t>
  </si>
  <si>
    <t>centra denních služeb (§45)</t>
  </si>
  <si>
    <t>19/1242</t>
  </si>
  <si>
    <t>Charitní hospicová poradna</t>
  </si>
  <si>
    <t>19/1246</t>
  </si>
  <si>
    <t>Slunce v dlani, o.p.s.
Hlavní 118, 742 83 Olbramice
IČO: 26877295</t>
  </si>
  <si>
    <t>Osobní asistence</t>
  </si>
  <si>
    <t>19/1009</t>
  </si>
  <si>
    <t>TyfloCentrum Ostrava, o.p.s.
náměstí Msgre Šrámka 1760/4, 702 00 Ostrava, Moravská Ostrava
IČO: 25863151</t>
  </si>
  <si>
    <t>Sociální rehabilitace 2020</t>
  </si>
  <si>
    <t>sociální rehabilitace (§70)</t>
  </si>
  <si>
    <t>19/1027</t>
  </si>
  <si>
    <t>KAFIRA o.p.s.
Horní náměstí 132/47, 746 01 Opava-Město
IČO: 26588773</t>
  </si>
  <si>
    <t>Sociální rehabilitace</t>
  </si>
  <si>
    <t>19/1238</t>
  </si>
  <si>
    <t>Společnost pro ranou péči, pobočka Ostrava
Rodinná 2719/57, 700 30 Ostrava, Zábřeh
IČO: 75095017</t>
  </si>
  <si>
    <t>Raná péče pro rodiny s dětmi se zrakovým a kombinovaným postižením</t>
  </si>
  <si>
    <t>raná péče (§54)</t>
  </si>
  <si>
    <t>19/1258</t>
  </si>
  <si>
    <t>Tyfloservis, o.p.s.
Krakovská 1695/21, 110 00 Praha 1 - Nové Město
IČO: 26200481</t>
  </si>
  <si>
    <t>Sociální rehabilitace zrakově znevýhodněných osob</t>
  </si>
  <si>
    <t>sociálně aktivizační služby pro rodiny s dětmi (§65)</t>
  </si>
  <si>
    <t>19/0859</t>
  </si>
  <si>
    <t>Vzájemné soužití o.p.s.
Bieblova 404/8, 702 00 Ostrava, Moravská Ostrava
IČO: 65497996</t>
  </si>
  <si>
    <t>Střípky naděje</t>
  </si>
  <si>
    <t>19/0972</t>
  </si>
  <si>
    <t>Slezská diakonie
Na Nivách 259/7, 737 01 Český Těšín
IČO: 65468562</t>
  </si>
  <si>
    <t>OBČANSKÁ PORADNA Ostrava</t>
  </si>
  <si>
    <t>19/0979</t>
  </si>
  <si>
    <t>SOCIÁLNÍ ASISTENCE Ostrava</t>
  </si>
  <si>
    <t>19/1124</t>
  </si>
  <si>
    <t>Spolu pro rodinu, z.s.
Smetanovo náměstí 1180/7, 702 00 Ostrava, Moravská Ostrava
IČO: 26642638</t>
  </si>
  <si>
    <t>Poradenské a mediační centrum</t>
  </si>
  <si>
    <t>19/1127</t>
  </si>
  <si>
    <t>Sociální asistence pro znevýhodněné rodiny s dětmi</t>
  </si>
  <si>
    <t>19/1128</t>
  </si>
  <si>
    <t>Centrum sociálních služeb Ostrava, o.p.s.
Jahnova 867/12, 709 00 Ostrava - Mariánské Hory
IČO: 28659392</t>
  </si>
  <si>
    <t>Krizové centrum pro děti a rodinu</t>
  </si>
  <si>
    <t>krizová pomoc (§60)</t>
  </si>
  <si>
    <t>19/1131</t>
  </si>
  <si>
    <t>Rodinná poradna</t>
  </si>
  <si>
    <t>19/1140</t>
  </si>
  <si>
    <t>Centrum pro rodinu a sociální péči z. s.
Kostelní náměstí 3172/1, 702 00 Ostrava-Moravská Ostrava
IČO: 48804517</t>
  </si>
  <si>
    <t>Poradna pro vztahy a rodinu 2020</t>
  </si>
  <si>
    <t>19/1222</t>
  </si>
  <si>
    <t>Diecézní charita ostravsko-opavská
Kratochvílova 931/3, 702 00 Ostrava, Moravská Ostrava
IČO: 66181127</t>
  </si>
  <si>
    <t>Poradenské a informační centrum</t>
  </si>
  <si>
    <t>19/1241</t>
  </si>
  <si>
    <t>Poradna Charity Ostrava</t>
  </si>
  <si>
    <t>19/1511</t>
  </si>
  <si>
    <t>Sociálně aktivizační služby pro rodiny s dětmi</t>
  </si>
  <si>
    <t>19/0973</t>
  </si>
  <si>
    <t>Služby Dobrého Pastýře
Markvartovická 20/22, 747 14 Ludgeřovice
IČO: 66739373</t>
  </si>
  <si>
    <t>Dům sv. Eufrasie - sociální rehabilitace - startovací byty</t>
  </si>
  <si>
    <t>mzdové náklady HPP (pracovní smlouvy)</t>
  </si>
  <si>
    <t>19/1133</t>
  </si>
  <si>
    <t>Armáda spásy, Adelante, Nízkoprahové denní centrum Ostrava</t>
  </si>
  <si>
    <t>nízkoprahová denní centra (§61)</t>
  </si>
  <si>
    <t>19/1135</t>
  </si>
  <si>
    <t>Armáda spásy, Adelante, Terénní programy Ostrava</t>
  </si>
  <si>
    <t>terénní programy (§69)</t>
  </si>
  <si>
    <t>19/1148</t>
  </si>
  <si>
    <t>Armáda Spásy, Prevence bezdomovectví Ostrava</t>
  </si>
  <si>
    <t>19/1151</t>
  </si>
  <si>
    <t>Zdravotně-sociální pomoc</t>
  </si>
  <si>
    <t>19/1232</t>
  </si>
  <si>
    <t>Charitní dům sv. Benedikta Labre - terénní programy</t>
  </si>
  <si>
    <t>19/1234</t>
  </si>
  <si>
    <t>Charitní dům sv. Benedikta Labre - nízkoprahové denní centrum</t>
  </si>
  <si>
    <t>19/0852</t>
  </si>
  <si>
    <t>ADRA, o.p.s.
Markova 600/6, 158 00 Praha 5 - Jinonice
IČO: 61388122</t>
  </si>
  <si>
    <t>Dobrovolnictví u seniorů</t>
  </si>
  <si>
    <t>19/0848</t>
  </si>
  <si>
    <t>Dobrovolnictví u dětí a osob se zdravotním postižením</t>
  </si>
  <si>
    <t>19/0861</t>
  </si>
  <si>
    <t>Adresná podpora rodinám ve spolupráci s OSPOD</t>
  </si>
  <si>
    <t>19/1106</t>
  </si>
  <si>
    <t>Podpora rodin v agendě SPOD - 3v1</t>
  </si>
  <si>
    <t>19/1109</t>
  </si>
  <si>
    <t>Asistované kontakty rodičů s dětmi</t>
  </si>
  <si>
    <t>19/1169</t>
  </si>
  <si>
    <t>MEDIACE - podpora zkvalitňování rodinných vztahů 2020</t>
  </si>
  <si>
    <t>19/1356</t>
  </si>
  <si>
    <t>HoSt - Home-Start Česká republika
Slovenská 1566/6, 101 00 Praha - Vinohrady
IČO: 26616190</t>
  </si>
  <si>
    <t>HoSt - podpora sociálně ohrožených rodin v Ostravě</t>
  </si>
  <si>
    <t>19/1366</t>
  </si>
  <si>
    <t>Terapeuticko - edukativní podpora ohrožených dětí a rodin v Ostravě</t>
  </si>
  <si>
    <t>19/1498</t>
  </si>
  <si>
    <t>S.T.O.P., z.s.
Bastlova 694/9, 700 30 Ostrava-Zábřeh
IČO: 26516594</t>
  </si>
  <si>
    <t>Dobrovolnické centrum S.T.O.P. 2020..</t>
  </si>
  <si>
    <t>19/1499</t>
  </si>
  <si>
    <t>Podpora vzdělávání žáků ze sociokulturně znevýhodněného prostředí 2020</t>
  </si>
  <si>
    <t>19/1500</t>
  </si>
  <si>
    <t>KMOTR pomáhá 2020</t>
  </si>
  <si>
    <t>19/1121</t>
  </si>
  <si>
    <t>Aktivity k Mezinárodnímu dni za vymýcení chudoby v Ostravě</t>
  </si>
  <si>
    <t>19/1206</t>
  </si>
  <si>
    <t>Šatník Charity Ostrava</t>
  </si>
  <si>
    <t>19/1276</t>
  </si>
  <si>
    <t>Potravinová banka v Ostravě, z.s.
Hasičská 550/50, 700 30 Ostrava, Hrabůvka
IČO: 26559951</t>
  </si>
  <si>
    <t>Potravinová banka v Ostravě 2020</t>
  </si>
  <si>
    <t>19/1026</t>
  </si>
  <si>
    <t>VČELKA senior care o.p.s.
Pivovarská 170/3, 266 01 Beroun
IČO: 24732915</t>
  </si>
  <si>
    <t>Pečovatelská služba</t>
  </si>
  <si>
    <t>pečovatelská služba (§40)</t>
  </si>
  <si>
    <t>19/1300</t>
  </si>
  <si>
    <t>Linka bezpečí, z.s.
Ústavní 95, 181 00 Praha
IČO: 61383198</t>
  </si>
  <si>
    <t>Linka bezpečí pro děti a mládež z města Ostrava</t>
  </si>
  <si>
    <t>telefonická krizová pomoc (§55)</t>
  </si>
  <si>
    <t>mzdové náklady HPP (pracovní smlouvy); zákonné sociální a zdravotní pojištění</t>
  </si>
  <si>
    <t>dlouhodobý hmotný majetek do 40 tis. Kč; pohonné hmoty; opravy a udržování; cestovné; spoje; školení a kurzy; pojištění majetku; mzdové náklady HPP (pracovní smlouvy); zákonné sociální a zdravotní pojištění</t>
  </si>
  <si>
    <t>pohonné hmoty; elektrická energie; vodné, stočné; plyn; spoje; mzdové náklady HPP (pracovní smlouvy); zákonné sociální a zdravotní pojištění</t>
  </si>
  <si>
    <t>kancelářské potřeby; drogerie; ostatní materiál; elektrická energie; teplo; vodné, stočné; opravy a udržování; spoje; školení a kurzy; odvoz odpadů; jiné služby (BOZP); mzdové náklady HPP (pracovní smlouvy); zákonné sociální a zdravotní pojištění</t>
  </si>
  <si>
    <t>kancelářské potřeby; ostatní materiál; elektrická energie; teplo; vodné, stočné; spoje; nájemné; úklidové služby; jiné služby (licence SW, supervize, poplatky za rozhlas a TV, IT služby, ostatní služby); mzdové náklady HPP (pracovní smlouvy); dohody o provedení práce (DPP); zákonné sociální a zdravotní pojištění; jiné osobní náklady</t>
  </si>
  <si>
    <t>dlouhodobý hmotný majetek do 40 tis. Kč; kancelářské potřeby; drogerie; ostatní materiál; elektrická energie; teplo; vodné, stočné; spoje; školení a kurzy; odvoz odpadů; jiné služby (licence SW, supervize, poplatky za rozhlas a TV, IT služby, ostatní služby); mzdové náklady HPP (pracovní smlouvy); zákonné sociální a zdravotní pojištění; jiné osobní náklady</t>
  </si>
  <si>
    <t>elektrická energie; spoje; školení a kurzy; jiné služby (licence SW, supervize, IT služby, ostatní služby); mzdové náklady HPP (pracovní smlouvy); dohody o provedení práce (DPP); zákonné sociální a zdravotní pojištění; jiné osobní náklady (náklady na správu a řízení)</t>
  </si>
  <si>
    <t>účetní služby; nájemné; mzdové náklady HPP (pracovní smlouvy); dohody o provedení práce (DPP); zákonné sociální a zdravotní pojištění</t>
  </si>
  <si>
    <t>nájemné; mzdové náklady HPP (pracovní smlouvy); zákonné sociální a zdravotní pojištění</t>
  </si>
  <si>
    <t>dlouhodobý hmotný majetek do 40 tis. Kč (stoly, židle, skříně, PC, notebook, kopírka, vysavač, skartovačka, vybavení kuchyně, pomůcky pro ZP); dlouhodobý nehmotný majetek do 60 tis. Kč; kancelářské potřeby; drogerie; knihy, časopisy, publikace; ochranné pracovní pomůcky; ostatní materiál; elektrická energie; vodné, stočné; plyn; opravy a udržování; 
cestovné; spoje; nájemné; školení a kurzy; úklidové služby; odvoz odpadů; inzerce a propagace; jiné služby (kominické služby, servisní služby, upgrade SW - účetní a antivirový, akreditace a licence, služby supervizora metodika,stěhování, malování)
mzdové náklady HPP (pracovní smlouvy); dohody o provedení práce (DPP); zákonné sociální a zdravotní pojištění; zákonné pojištění odpovědnosti zaměstnavatele (Kooperativa)</t>
  </si>
  <si>
    <t>dlouhodobý hmotný majetek do 40 tis. Kč; dlouhodobý nehmotný majetek do 60 tis. Kč; kancelářské potřeby; pohonné hmoty; drogerie; knihy, časopisy, publikace ; ostatní materiál; elektrická energie; vodné, stočné; opravy a udržování; spoje; účetní služby; nájemné; konzult., porad. a právní služby; školení a kurzy; revize; odvoz odpadů; inzerce a propagace; bankovní služby; pojištění majetku; jiné služby (metodické služby zřizovatele, správní poplatky); mzdové náklady HPP (pracovní smlouvy); zákonné pojištění odpovědnosti zaměstnavatele (Kooperativa)</t>
  </si>
  <si>
    <t>kancelářské potřeby; pohonné hmoty; drogerie; ostatní materiál (kompenzační a rehabilitační pomůcky do 3000 Kč, baterie); opravy a udržování; cestovné; spoje (telefon, internet, poštovné, ostatní spoje, přeprava zásilek); účetní služby; inzerce a propagace (informační tisky); nájemné; školení a kurzy; úklidové služby; revize (elektrorevize); jiné služby (správa databázové aplikace, IT služby); mzdové náklady HPP (pracovní smlouvy); zákonné sociální a zdravotní pojištění; jiné náklady (pojištění, povinné ručení, dálniční známka, silniční daň, poplatky)</t>
  </si>
  <si>
    <t>dlouhodobý hmotný majetek do 40 tis. Kč; kancelářské potřeby; spoje; účetní služby; nájemné; školení a kurzy; jiné služby (správa PC sítě, webhosting); mzdové náklady HPP (pracovní smlouvy); zákonné sociální a zdravotní pojištění</t>
  </si>
  <si>
    <t>nájemné; jiné služby (poplatek Asociaci OP za správu databáze zákonů, služby spojené s nájmem, BOZP, supervize); mzdové náklady HPP (pracovní smlouvy); zákonné sociální a zdravotní pojištění; jiné osobní náklady</t>
  </si>
  <si>
    <t>nájemné; jiné služby (služby spojené s nájmem, BOZP, supervize); mzdové náklady HPP (pracovní smlouvy); zákonné sociální a zdravotní pojištění; jiné osobní náklady</t>
  </si>
  <si>
    <t>dlouhodobý hmotný majetek do 40 tis. Kč; dlouhodobý nehmotný majetek do 60 tis. Kč; kancelářské potřeby; drogerie; knihy, časopisy, publikace; ostatní materiál; opravy a udržování; cestovné; spoje; účetní služby; nájemné; konzult., porad. a právní služby; školení a kurzy; úklidové služby; revize; inzerce a propagace; bankovní služby; jiné služby (supervize zaměstnanců, aktualizace SW, poplatky za TV a rozhlas); mzdové náklady HPP (pracovní smlouvy); dohody o pracovní činnosti (DPČ); dohody o provedení práce (DPP); zákonné sociální a zdravotní pojištění; zákonné pojištění odpovědnosti zaměstnavatele (Kooperativa); jiné osobní náklady; jiné náklady (zákonné pojištění odpovědnosti dle zákona č. 108/2006 Sb., součástí pojistné smlouvy je i pojištění majetku)</t>
  </si>
  <si>
    <t>dlouhodobý hmotný majetek do 40 tis. Kč (židle, kancelářský nábytek, stolní lampičky); dlouhodobý nehmotný majetek do 60 tis. Kč; kancelářské potřeby; drogerie; knihy, časopisy, publikace; ochranné pracovní pomůcky (pracovní pomůcky pro sociální pracovníky do terénu - bundy, mikiny, termotrička, kalhoty, obuv, batohy, deštníky, pláštěnky); ostatní materiál; opravy a udržování; cestovné; spoje; účetní služby; nájemné; konzult., porad. a právní služby; školení a kurzy; úklidové služby; revize; inzerce a propagace; bankovní služby; jiné služby (supervize zaměstnanců, aktualizace SW, poplatky za TV a rozhlas); mzdové náklady HPP (pracovní smlouvy); dohody o provedení práce (DPP); zákonné sociální a zdravotní pojištění; zákonné pojištění odpovědnosti zaměstnavatele (Kooperativa); jiné osobní náklady; jiné náklady (zákonné pojištění odpovědnosti dle zákona č. 108/2006 Sb., součástí pojistné smlouvy je i pojištění majetku)</t>
  </si>
  <si>
    <t>dlouhodobý hmotný majetek do 40 tis. Kč (dovybavení kanceláří a terapeutických místností); kancelářské potřeby; ostatní materiál; elektrická energie; plyn; opravy a udržování; cestovné; spoje; školení a kurzy; revize; jiné služby (BOZP, IT služby, softwarové licence, provoz webových stránek, energetické poradenství); mzdové náklady HPP (pracovní smlouvy); dohody o provedení práce (DPP); zákonné pojištění odpovědnosti zaměstnavatele (Kooperativa)</t>
  </si>
  <si>
    <t>dlouhodobý hmotný majetek do 40 tis. Kč; 
kancelářské potřeby; 
drogerie; 
knihy, časopisy, publikace; ostatní materiál; elektrická energie; opravy a udržování; cestovné; spoje; konzult., porad. a právní služby; školení a kurzy; úklidové služby; pojištění majetku; jiné služby (alarm servis, havarijní služba, energetické poradenství); mzdové náklady HPP (pracovní smlouvy); dohody o provedení práce (DPP); zákonné sociální a zdravotní pojištění; zákonné pojištění odpovědnosti zaměstnavatele (Kooperativa); jiné osobní náklady</t>
  </si>
  <si>
    <t>dlouhodobý hmotný majetek do 40 tis. Kč; 
dlouhodobý nehmotný majetek do 60 tis. Kč; 
kancelářské potřeby; 
pohonné hmoty; 
ostatní materiál; 
elektrická energie; vodné, stočné; plyn; opravy a udržování; cestovné; spoje; účetní služby; konzult., porad. a právní služby; školení a kurzy; úklidové služby; odvoz odpadů; inzerce a propagace; jiné služby (dodávka tonerů, pronájem a servis kancelářské techniky); mzdové náklady HPP (pracovní smlouvy); dohody o provedení práce (DPP); zákonné sociální a zdravotní pojištění</t>
  </si>
  <si>
    <t>dlouhodobý hmotný majetek do 40 tis. Kč; kancelářské potřeby; drogerie; ostatní materiál; elektrická energie; spoje; nájemné; školení a kurzy; revize; odvoz odpadů; jiné služby (monitorování objektu, tiska a kopírování, supervize, zajištění provozu a zázemí sociální služby); mzdové náklady HPP (pracovní smlouvy); dohody o provedení práce (DPP); zákonné sociální a zdravotní pojištění</t>
  </si>
  <si>
    <t>dlouhodobý hmotný majetek do 40 tis. Kč; kancelářské potřeby; drogerie; knihy, časopisy, publikace ; ostatní materiál; elektrická energie; spoje; školení a kurzy; jiné služby (licence SW, supervize, IT služby, ostatní služby); mzdové náklady HPP (pracovní smlouvy); dohody o provedení práce (DPP); zákonné sociální a zdravotní pojištění; jiné osobní náklady</t>
  </si>
  <si>
    <t>dlouhodobý hmotný majetek do 40 tis. Kč; pohonné hmoty; drogerie; ostatní materiál; elektrická energie; plyn; opravy a udržování; spoje; nájemné; konzult., porad. a právní služby; revize; jiné služby (software, licence, BOZP); mzdové náklady HPP (pracovní smlouvy); zákonné sociální a zdravotní pojištění; jiné osobní náklady; jiné náklady (pojištění majetku, ostatní daně a poplatky)</t>
  </si>
  <si>
    <t>kancelářské potřeby; pohonné hmoty; drogerie; ochranné pracovní pomůcky; ostatní materiál; elektrická energie; vodné, stočné; plyn; spoje; školení a kurzy; mzdové náklady HPP (pracovní smlouvy); zákonné sociální a zdravotní pojištění</t>
  </si>
  <si>
    <t>kancelářské potřeby; drogerie; elektrická energie; plyn; opravy a udržování; cestovné; spoje; školení a kurzy; jiné služby (BOZP); mzdové náklady HPP (pracovní smlouvy); zákonné sociální a zdravotní pojištění</t>
  </si>
  <si>
    <t>drogerie; ochranné pracovní pomůcky; ostatní materiál; elektrická energie; vodné, stočné; plyn; opravy a udržování; cestovné; spoje; nájemné; revize; odvoz odpadů; jiné služby (licence SW, supervize, poplatky za rozhlas a TV, IT služby, ostatní služby); mzdové náklady HPP (pracovní smlouvy); zákonné sociální a zdravotní pojištění; jiné osobní náklady; jiné náklady (náklady na správu a řízení) - maximálně do výše 44.000,- Kč</t>
  </si>
  <si>
    <t>dlouhodobý hmotný majetek do 40 tis. Kč; kancelářské potřeby; pohonné hmoty; drogerie; knihy, časopisy, publikace; ochranné pracovní pomůcky; ostatní materiál; elektrická energie; vodné, stočné; plyn; opravy a udržování; cestovné; spoje; školení a kurzy; odvoz odpadů; jiné služby (BOZP, parkovné, EPS ostraha a obsluha, supervize); mzdové náklady HPP (pracovní smlouvy); zákonné sociální a zdravotní pojištění</t>
  </si>
  <si>
    <t>dlouhodobý nehmotný majetek do 60 tis. Kč; kancelářské potřeby; drogerie; knihy, časopisy, publikace; ostatní materiál; opravy a udržování; cestovné; spoje; účetní služby; nájemné; konzult., porad. a právní služby; školení a kurzy; úklidové služby; revize; inzerce a propagace; jiné služby (supervize, aktualizace SW, poplatky za TV a rozhlas); mzdové náklady HPP (pracovní smlouvy); dohody o provedení práce (DPP); zákonné sociální a zdravotní pojištění; zákonné pojištění odpovědnosti zaměstnavatele (Kooperativa); jiné osobní náklady</t>
  </si>
  <si>
    <t>kancelářské potřeby; drogerie; ochranné pracovní pomůcky; ostatní materiál; elektrická energie; teplo; vodné, stočné; spoje; školení a kurzy; revize; odvoz odpadů; jiné služby (licence SW, supervize, poplatky za rozhlas a TV, IT služby, parkovné, ostatní služby); mzdové náklady HPP (pracovní smlouvy); dohody o provedení práce (DPP); zákonné sociální a zdravotní pojištění; zákonné pojištění odpovědnosti zaměstnavatele (Kooperativa); jiné osobní náklady; jiné náklady (náklady na správu a řízení) - maximálně do výše 8.000,- Kč</t>
  </si>
  <si>
    <t>drogerie; spoje; nájemné; bankovní služby; mzdové náklady HPP (pracovní smlouvy); dohody o pracovní činnosti (DPČ); zákonné sociální a zdravotní pojištění</t>
  </si>
  <si>
    <t>drogerie; spoje; nájemné; bankovní služby; jiné služby (supervize dobrovolníků a zaměstnanců); mzdové náklady HPP (pracovní smlouvy); dohody o pracovní činnosti (DPČ); zákonné sociální a zdravotní pojištění</t>
  </si>
  <si>
    <t>kancelářské potřeby; spoje; účetní služby; nájemné; školení a kurzy; jiné služby (správa sítě, webhosting); mzdové náklady HPP (pracovní smlouvy); zákonné sociální a zdravotní pojištění</t>
  </si>
  <si>
    <t>kancelářské potřeby; 
drogerie; 
knihy, časopisy, publikace ; 
ostatní materiál; 
opravy a udržování; 
cestovné; spoje; nájemné; školení a kurzy; úklidové služby; inzerce a propagace; jiné služby (supervize); mzdové náklady HPP (pracovní smlouvy); dohody o pracovní činnosti (DPČ); dohody o provedení práce (DPP); zákonné sociální a zdravotní pojištění; zákonné pojištění odpovědnosti zaměstnavatele (Kooperativa); jiné osobní náklady; jiné náklady (zákonné pojištění odpovědnosti dle zákona č. 108/2006 Sb., součástí pojistné smlouvy je i pojištění majetku)</t>
  </si>
  <si>
    <t>kancelářské potřeby; drogerie; knihy, časopisy, publikace; ostatní materiál; opravy a udržování; cestovné; spoje; nájemné; školení a kurzy; úklidové služby; inzerce a propagace; jiné služby (supervize zaměstnanců); dohody o provedení práce (DPP)</t>
  </si>
  <si>
    <t>kancelářské potřeby; elektrická energie; vodné, stočné; plyn; účetní služby; školení a kurzy; mzdové náklady HPP (pracovní smlouvy); dohody o pracovní činnosti (DPČ); dohody o provedení práce (DPP); zákonné sociální a zdravotní pojištění</t>
  </si>
  <si>
    <t>dlouhodobý hmotný majetek do 40 tis. Kč; 
kancelářské potřeby; 
drogerie; 
knihy, časopisy, publikace ; 
ostatní materiál; 
elektrická energie; teplo; vodné, stočné; spoje; účetní služby; nájemné; konzult., porad. a právní služby; školení a kurzy; bankovní služby; pojištění majetku; jiné služby (supervize, grafik, tisk, IT podpora, služby k nájmu, ubytování a stravování 8 dobrovolníků na 2 denním supervizním setkání); mzdové náklady HPP (pracovní smlouvy); zákonné sociální a zdravotní pojištění; zákonné pojištění odpovědnosti zaměstnavatele (Kooperativa)</t>
  </si>
  <si>
    <t>dlouhodobý hmotný majetek do 40 tis. Kč; 
kancelářské potřeby; 
drogerie; 
ostatní materiál; elektrická energie; teplo; vodné, stočné; opravy a udržování; spoje; nájemné; školení a kurzy; inzerce a propagace; pojištění majetku; jiné služby (supervize, tisk, IT podpora); mzdové náklady HPP (pracovní smlouvy); dohody o pracovní činnosti (DPČ); zákonné sociální a zdravotní pojištění</t>
  </si>
  <si>
    <t>potraviny; ostatní materiál; nájemné; jiné služby (umělecká vystoupení, lektorné, zajištění aktivit pro veřejnost)</t>
  </si>
  <si>
    <t>elektrická energie; mzdové náklady HPP (pracovní smlouvy); zákonné sociální a zdravotní pojištění</t>
  </si>
  <si>
    <t>kancelářské potřeby; pohonné hmoty; účetní služby; nájemné; mzdové náklady HPP (pracovní smlouvy); dohody o provedení práce (DPP); zákonné sociální a zdravotní pojištění; jiné osobní náklady</t>
  </si>
  <si>
    <t>kancelářské potřeby; pohonné hmoty; ochranné pracovní pomůcky; cestovné; nájemné; školení a kurzy; mzdové náklady HPP (pracovní smlouvy)</t>
  </si>
  <si>
    <t>účetní služby; nájemné; konzult., porad. a právní služby</t>
  </si>
  <si>
    <t>Aktivita</t>
  </si>
  <si>
    <t>Stávající</t>
  </si>
  <si>
    <t>Rozvoj</t>
  </si>
  <si>
    <t>Celkem za skupinu:</t>
  </si>
  <si>
    <t>Počet projektů hodnocených</t>
  </si>
  <si>
    <t>Počet projektů podpořených</t>
  </si>
  <si>
    <t>Celkový rozpočet</t>
  </si>
  <si>
    <t>Celkový požadavek</t>
  </si>
  <si>
    <t>z toho 
VÚD ROZVOJ</t>
  </si>
  <si>
    <t>Senioři</t>
  </si>
  <si>
    <t>Občané s duševním onemocněním</t>
  </si>
  <si>
    <t>Občané se zrakovým onemocněním</t>
  </si>
  <si>
    <t>Občané se sluchovým postižením</t>
  </si>
  <si>
    <t>MTKP</t>
  </si>
  <si>
    <t>Děti a rodina</t>
  </si>
  <si>
    <t>Občané sociálně vyloučení nebo ohrožení soc. vyloučením</t>
  </si>
  <si>
    <t>Romské etnikum</t>
  </si>
  <si>
    <t>Prevence kriminality</t>
  </si>
  <si>
    <t>Dotace celkem</t>
  </si>
  <si>
    <t>Jednoleté dotace 2020</t>
  </si>
  <si>
    <t>Víceleté dotace 2020-2022 (nové)</t>
  </si>
  <si>
    <t>Celkem</t>
  </si>
  <si>
    <t>Dotace roku 2019</t>
  </si>
  <si>
    <t>19/1198</t>
  </si>
  <si>
    <t>BESKYD DZR, o.p.s.
Hlavní 2326, 738 01 Frýdek-Místek
IČO: 28618530</t>
  </si>
  <si>
    <t>Náš domov</t>
  </si>
  <si>
    <t>drogerie; ochranné pracovní pomůcky; nájemné; úklidové služby; odvoz odpadů; jiné služby - praní prádla</t>
  </si>
  <si>
    <t>19/1004</t>
  </si>
  <si>
    <t>Centrum Anabell, z. ú.
Masarykova 506/37, 602 00 Brno-město
IČO: 26606518</t>
  </si>
  <si>
    <t>Kontaktní centrum Anabell Ostrava</t>
  </si>
  <si>
    <t>kancelářské potřeby; nájemné; inzerce a propagace; jiné služby - roční poplatek na e-Quip, supervize, pojištění sociální služby; mzdové náklady HPP (pracovní smlouvy); zákonné sociální a zdravotní pojištění</t>
  </si>
  <si>
    <t>19/0900</t>
  </si>
  <si>
    <t>Centrum pro rozvoj péče o duševní zdraví Moravskoslezkého kraje, z. s.
Skautská 1081/9, 708 00 Ostrava-Poruba
IČO: 26640601</t>
  </si>
  <si>
    <t>Služba následné péče "Pavučina" 2020</t>
  </si>
  <si>
    <t>služby následné péče (§64)</t>
  </si>
  <si>
    <t>19/1299</t>
  </si>
  <si>
    <t>Ekipa, z.s.
Kylešovská 818/26, 746 01 Opava - předměstí
IČO: 22848614</t>
  </si>
  <si>
    <t>Chráněné bydlení Maják</t>
  </si>
  <si>
    <t>chráněné bydlení (§51)</t>
  </si>
  <si>
    <t>kancelářské potřeby; knihy, časopisy, publikace; elektrická energie; plyn; nájemné; konzult., porad. a právní služby; mzdové náklady HPP (pracovní smlouvy); dohody o provedení práce (DPP); zákonné sociální a zdravotní; pojištění</t>
  </si>
  <si>
    <t>19/0962</t>
  </si>
  <si>
    <t>Charita sv. Alexandra
Holvekova 651/28, 718 00 Ostrava, Kunčičky
IČO: 26520788</t>
  </si>
  <si>
    <t>Poradna sv. Alexandra</t>
  </si>
  <si>
    <t>dlouhodobý hmotný majetek do 40 tis. Kč; dlouhodobý nehmotný majetek do 60 tis. Kč; kancelářské potřeby; drogerie; knihy, časopisy, publikace; cestovné; spoje; konzult., porad. a právní služby; školení a kurzy; odvoz odpadů; inzerce a propagace; jiné služby - ochrana objektu, supervize, grafický návrh letáků; mzdové náklady HPP (pracovní smlouvy); zákonné sociální a zdravotní pojištění</t>
  </si>
  <si>
    <t>19/0970</t>
  </si>
  <si>
    <t>Centrum pro dětský sluch Tamtam, o.p.s.
Hábova 1571/22, 155 00 Praha 5 - Stodůlky
IČO: 00499811</t>
  </si>
  <si>
    <t>Raná péče rodinám dětí se sluchovým postižením v Ostravě</t>
  </si>
  <si>
    <t>dlouhodobý hmotný majetek do 40 tis. Kč; kancelářské potřeby; pohonné hmoty; opravy a udržování; nájemné; školení a kurzy; jiné služby - supervize, tisk, odborné konzultace (logopedie, fyzioterapeut, foniatr, apod.); mzdové náklady HPP (pracovní smlouvy); zákonné sociální a zdravotní pojištění</t>
  </si>
  <si>
    <t>19/1443</t>
  </si>
  <si>
    <t>Sociálně aktivizační služby pro rodiny s dětmi se sluchovým a kombinovaným postižením Ostrava</t>
  </si>
  <si>
    <t>dlouhodobý hmotný majetek do 40 tis. Kč; kancelářské potřeby; knihy, časopisy, publikace; 
ostatní materiál; spoje; nájemné; školení a kurzy; jiné služby - tlumočníci a přepisovatelé, přednášející odborníci, supervize; mzdové náklady HPP (pracovní smlouvy); dohody o provedení práce (DPP); zákonné sociální a zdravotní pojištění</t>
  </si>
  <si>
    <t>19/1265</t>
  </si>
  <si>
    <t>Centrum služeb pro neslyšící a nedoslýchavé, o.p.s.
28. října 286/10, 702 00 Ostrava, Moravská Ostrava
IČO: 02407451</t>
  </si>
  <si>
    <t>Tlumočnická služba</t>
  </si>
  <si>
    <t>tlumočnické služby (§56)</t>
  </si>
  <si>
    <t>dlouhodobý hmotný majetek do 40 tis. Kč; kancelářské potřeby; drogerie; elektrická energie; opravy a udržování; cestovné; spoje; nájemné; konzult., porad. a právní služby; školení a kurzy; inzerce a propagace; jiné služby - doména pro webové stránky, MS Office, databáze klientů, nový účetní program, náklady na supervize, výměna kol, silniční daň; jiné náklady - havarijní ručení, pojištění podnikatelských rizik/odpovědnosti a majetku, ostatní daně, poplatky</t>
  </si>
  <si>
    <t>19/1462</t>
  </si>
  <si>
    <t>Česká unie neslyšících, z.ú.
Dlouhá 729/37, 110 00 Praha - Staré Město
IČO: 00675547</t>
  </si>
  <si>
    <t>Tlumočnická služba ČUN (Moravskoslezský kraj)</t>
  </si>
  <si>
    <t>teplo; nájemné; mzdové náklady HPP (pracovní smlouvy); dohody o provedení práce (DPP)</t>
  </si>
  <si>
    <t>19/1460</t>
  </si>
  <si>
    <t>CSS ČUN Ostrava SAS</t>
  </si>
  <si>
    <t>dlouhodobý hmotný majetek do 40 tis. Kč; dlouhodobý nehmotný majetek do 60 tis. Kč; teplo; účetní služby; nájemné; mzdové náklady HPP (pracovní smlouvy); jiné osobní náklady - stravenky</t>
  </si>
  <si>
    <t>19/1327</t>
  </si>
  <si>
    <t>AlFi, z.s.
Koblovská 257/134, 725 29 Ostrava, Petřkovice
IČO: 02801426</t>
  </si>
  <si>
    <t>AlFi-Raná péče pro rodiny s dětmi s PAS_2020</t>
  </si>
  <si>
    <t>dlouhodobý hmotný majetek do 40 tis. Kč; kancelářské potřeby; pohonné hmoty; drogerie; knihy, časopisy, publikace; ostatní materiál; opravy a udržování; cestovné; spoje; účetní služby; nájemné; školení a kurzy; revize; inzerce a propagace; pojištění majetku; jiné služby - správa sítě, IT administrace, pojištění poskytovatele sociální služby, supervize zaměstnanců; mzdové náklady HPP (pracovní smlouvy); dohody o provedení práce (DPP); zákonné sociální a zdravotní pojištění; zákonné pojištění odpovědnosti zaměstnavatele (Kooperativa)</t>
  </si>
  <si>
    <t>19/1053</t>
  </si>
  <si>
    <t>Asociace rodičů a přátel zdravotně postižených dětí v ČR, z. s. Klub Stonožka Ostrava
Mitušova 1330/4, 700 30 Ostrava - Hrabůvka
IČO: 68308892</t>
  </si>
  <si>
    <t>Sociálně terapeutické dílny na 2020</t>
  </si>
  <si>
    <t>sociálně terapeutické dílny (§67)</t>
  </si>
  <si>
    <t>dlouhodobý hmotný majetek do 40 tis. Kč; kancelářské potřeby; pohonné hmoty; ostatní materiál; elektrická energie; teplo; vodné, stočné; spoje; účetní služby; nájemné; konzult., porad. a právní služby; školení a kurzy; revize; mzdové náklady HPP (pracovní smlouvy); zákonné sociální a zdravotní pojištění</t>
  </si>
  <si>
    <t>19/1126</t>
  </si>
  <si>
    <t>Středisko VÝZVA - odborné sociální poradenství RODINNÝ PRŮVODCE 2020</t>
  </si>
  <si>
    <t>dlouhodobý hmotný majetek do 40 tis. Kč; dlouhodobý nehmotný majetek do 60 tis. Kč; kancelářské potřeby; pohonné hmoty; drogerie; knihy, časopisy, publikace; 
elektrická energie; vodné, stočné; plyn; opravy a udržování; cestovné; spoje; účetní služby; školení a kurzy; úklidové služby; odvoz odpadů; inzerce a propagace; pojištění majetku; jiné služby - servis kancelářské tiskárny a dodávka tonerů, ostatní služby; mzdové náklady HPP (pracovní smlouvy); dohody o provedení práce (DPP); zákonné sociální a zdravotní pojištění; jiné náklady - pojištění profesní odpovědnosti za škodu, dálniční známka</t>
  </si>
  <si>
    <t>19/1130</t>
  </si>
  <si>
    <t>Středisko VÝZVA - odlehčovací služba RESPIT 2020</t>
  </si>
  <si>
    <t>odlehčovací služby (§44)</t>
  </si>
  <si>
    <t>dlouhodobý hmotný majetek do 40 tis. Kč; dlouhodobý nehmotný majetek do 60 tis. Kč; kancelářské potřeby; pohonné hmoty; drogerie; ostatní materiál; elektrická energie; vodné, stočné; plyn; opravy a udržování; cestovné; spoje; účetní služby; konzult., porad. a právní služby; školení a kurzy; odvoz odpadů; inzerce a propagace; pojištění majetku; jiné služby - dodávka tonerů, pronájem a servis kancelářské tiskárny; mzdové náklady HPP (pracovní smlouvy); dohody o provedení práce (DPP); zákonné sociální a zdravotní pojištění; jiné náklady - pojištění profesní odpovědnosti za škodu, dálniční známka</t>
  </si>
  <si>
    <t>19/1170</t>
  </si>
  <si>
    <t>Středisko VÝZVA - sociálně aktivizační služba BRÁNA 2020</t>
  </si>
  <si>
    <t>dlouhodobý hmotný majetek do 40 tis. Kč; dlouhodobý nehmotný majetek do 60 tis. Kč; kancelářské potřeby; pohonné hmoty; drogerie; knihy, časopisy, publikace; 
ostatní materiál; elektrická energie; teplo; plyn; opravy a udržování; cestovné; spoje; účetní služby; konzult., porad. a právní služby; školení a kurzy; úklidové služby; odvoz odpadů; inzerce a propagace; pojištění majetku; jiné služby - pronájem kancelářské tiskárny, servis a dodávka tonerů; mzdové náklady HPP (pracovní smlouvy); dohody o pracovní činnosti (DPČ); dohody o provedení práce (DPP); zákonné sociální a zdravotní pojištění; jiné náklady - pojištění profesní odpovědnosti za škodu, preventivní prohlídky, dálniční známky</t>
  </si>
  <si>
    <t>19/1172</t>
  </si>
  <si>
    <t>Dělám DOBROvolně v BRÁNĚ 2020</t>
  </si>
  <si>
    <t>aktivita</t>
  </si>
  <si>
    <t>kancelářské potřeby; pohonné hmoty; ostatní materiál; elektrická energie; vodné, stočné; plyn; účetní služby; ubytování účastníků; doprava; jiné služby - pronájem kancelářské tiskárny (servis a dodávka tonerů); mzdové náklady HPP (pracovní smlouvy); dohody o provedení práce (DPP); zákonné sociální a zdravotní pojištění</t>
  </si>
  <si>
    <t>19/1056</t>
  </si>
  <si>
    <t>Centrum pro zdravotně postižené Moravskoslezského kraje o.p.s.
Bieblova 2922/3, 702 00 Ostrava, Moravská Ostrava
IČO: 26593548</t>
  </si>
  <si>
    <t>Poradna pro osoby se zdravotním postižením Ostrava</t>
  </si>
  <si>
    <t>kancelářské potřeby; elektrická energie; opravy a udržování; nájemné; mzdové náklady HPP (pracovní smlouvy); zákonné sociální a zdravotní pojištění</t>
  </si>
  <si>
    <t>19/1047</t>
  </si>
  <si>
    <t>ČMELÁČEK z.s.
Mjr. Nováka 1455/34, 700 30 Ostrava - Hrabůvka
IČO: 01668633</t>
  </si>
  <si>
    <t>Denní stacionář</t>
  </si>
  <si>
    <t>kancelářské potřeby; pohonné hmoty; drogerie; ochranné pracovní pomůcky; ostatní materiál; elektrická energie; teplo; vodné, stočné; spoje; nájemné; školení a kurzy; revize; mzdové náklady HPP (pracovní smlouvy); dohody o provedení práce (DPP)</t>
  </si>
  <si>
    <t>19/1390</t>
  </si>
  <si>
    <t>JINAK, o.p.s.
Brantice 220, 793 93 Brantice
IČO: 01606085</t>
  </si>
  <si>
    <t>Podpora samostatného bydlení JINAK Ostrava</t>
  </si>
  <si>
    <t>podpora samostatného bydlení (§43)</t>
  </si>
  <si>
    <t>19/0999</t>
  </si>
  <si>
    <t>MIKASA z.s.
Lumírova 523/28, 700 30 Ostrava-Výškovice
IČO: 22832386</t>
  </si>
  <si>
    <t>MIKASA denní stacionář pro děti a mládež s kombinovaným postižením</t>
  </si>
  <si>
    <t>kancelářské potřeby; pohonné hmoty; drogerie; ostatní materiál; elektrická energie; teplo; vodné, stočné; spoje; nájemné; školení a kurzy; inzerce a propagace; mzdové náklady HPP (pracovní smlouvy); zákonné sociální a zdravotní pojištění</t>
  </si>
  <si>
    <t>19/1330</t>
  </si>
  <si>
    <t>PRAPOS, z.s.
Pavlovova 1625/65, 700 30 Ostrava - Zábřeh
IČO: 27011283</t>
  </si>
  <si>
    <t>START 2020</t>
  </si>
  <si>
    <t>nájemné; školení a kurzy; mzdové náklady HPP (pracovní smlouvy); zákonné sociální a zdravotní pojištění</t>
  </si>
  <si>
    <t>19/1153</t>
  </si>
  <si>
    <t>Poradna rané péče SALOME</t>
  </si>
  <si>
    <t>mzdové náklady HPP (pracovní smlouvy); zákonné sociální a zdravotní pojištění; jiné osobní náklady</t>
  </si>
  <si>
    <t>19/1458</t>
  </si>
  <si>
    <t>Společnost pro podporu lidí s mentálním postižením Ostrava, z.s.
Ludvíka Podéště 1874/4, 708 00 Ostrava - Poruba
IČO: 02474964</t>
  </si>
  <si>
    <t>Centrum denních služeb "žijeme"</t>
  </si>
  <si>
    <t>dlouhodobý hmotný majetek do 40 tis. Kč; dlouhodobý nehmotný majetek do 60 tis. Kč; potraviny; kancelářské potřeby; pohonné hmoty; drogerie; knihy, časopisy, publikace; ochranné pracovní pomůcky; ostatní materiál; elektrická energie; teplo; vodné, stočné; opravy a udržování; cestovné; spoje; nájemné; školení a kurzy; revize; odvoz odpadů; inzerce a propagace; pojištění majetku; mzdové náklady HPP (pracovní smlouvy); dohody o provedení práce (DPP); zákonné sociální a zdravotní pojištění; zákonné pojištění odpovědnosti zaměstnavatele (Kooperativa)</t>
  </si>
  <si>
    <t>19/0869</t>
  </si>
  <si>
    <t>Středisko pracovní rehabilitace - denní stacionář, o.p.s.
Ludvíka Podéště 1874/4, 708 00 Ostrava-Poruba
IČO: 01816675</t>
  </si>
  <si>
    <t>Středisko pracovní rehabilitace-denní stacionář</t>
  </si>
  <si>
    <t>elektrická energie; teplo; vodné, stočné; nájemné; mzdové náklady HPP (pracovní smlouvy); dohody o provedení práce (DPP); zákonné sociální a zdravotní pojištění</t>
  </si>
  <si>
    <t>19/1231</t>
  </si>
  <si>
    <t>ŽEBŘÍK obecně prospěšná společnost
Rolnická 101/22, 709 00 Ostrava - Nová Ves
IČO: 28565029</t>
  </si>
  <si>
    <t>Denní stacionář 2020</t>
  </si>
  <si>
    <t>nájemné; mzdové náklady HPP (pracovní smlouvy)</t>
  </si>
  <si>
    <t>19/1033</t>
  </si>
  <si>
    <t>DUHOVÝ DŮM Ostrava, denní stacionář</t>
  </si>
  <si>
    <t>kancelářské potřeby; drogerie; ochranné pracovní pomůcky; ostatní materiál; elektrická energie; vodné, stočné; plyn; opravy a udržování; školení a kurzy; úklidové služby; revize; odvoz odpadů; jiné služby - ostraha, praní prádla, BOZP, dálniční známka, supervize; mzdové náklady HPP (pracovní smlouvy); zákonné sociální a zdravotní pojištění</t>
  </si>
  <si>
    <t>19/1035</t>
  </si>
  <si>
    <t>DUHOVÝ DŮM Ostrava, domov pro osoby se zdravotním postižením</t>
  </si>
  <si>
    <t>domovy pro osoby se zdravotním postižením (§48)</t>
  </si>
  <si>
    <t>kancelářské potřeby; drogerie; ochranné pracovní pomůcky; ostatní materiál; elektrická energie
vodné, stočné; plyn; opravy a udržování; školení a kurzy; úklidové služby; revize; odvoz odpadů; jiné služby - ostraha objektu, praní prádla, BOZP, supervize, ostatní služby; mzdové náklady HPP (pracovní smlouvy); zákonné sociální a zdravotní pojištění</t>
  </si>
  <si>
    <t>19/1036</t>
  </si>
  <si>
    <t>DUHOVÝ DŮM Ostrava, odlehčovací služba</t>
  </si>
  <si>
    <t>kancelářské potřeby; drogerie; ochranné pracovní pomůcky; ostatní materiál; elektrická energie; plyn; školení a kurzy; úklidové služby; revize; odvoz odpadů; jiné služby - ostraha objektu, praní prádla, BOZP, strava klientů, supervize; mzdové náklady HPP (pracovní smlouvy); zákonné sociální a zdravotní pojištění</t>
  </si>
  <si>
    <t>Celkem za skupinu</t>
  </si>
  <si>
    <t>19/1132</t>
  </si>
  <si>
    <t>Armáda spásy, Nízkoprahové zařízení pro děti a mládež Ostrava Přívoz</t>
  </si>
  <si>
    <t>nízkoprahová zařízení pro děti a mládež (§62)</t>
  </si>
  <si>
    <t>kancelářské potřeby; drogerie; ostatní materiál; elektrická energie; plyn; opravy a udržování; cestovné; školení a kurzy; odvoz odpadů; jiné služby - BOZP, supervize; mzdové náklady HPP (pracovní smlouvy); zákonné sociální a zdravotní pojištění</t>
  </si>
  <si>
    <t>19/1279</t>
  </si>
  <si>
    <t>CENTROM z. s.
Sirotčí 765/45A, 703 00 Ostrava - Vítkovice
IČO: 69610371</t>
  </si>
  <si>
    <t>SAS pro rodiny s dětmi CENTROM</t>
  </si>
  <si>
    <t>mzdové náklady HPP (pracovní smlouvy), ;
zákonné sociální a zdravotní pojištění
zákonné pojištění odpovědnosti zaměstnavatele (Kooperativa)</t>
  </si>
  <si>
    <t>19/1285</t>
  </si>
  <si>
    <t>Nízkoprahové zařízení pro děti a mládež Vítkovice</t>
  </si>
  <si>
    <t>mzdové náklady HPP (pracovní smlouvy); zákonné sociální a zdravotní pojištění; zákonné pojištění odpovědnosti zaměstnavatele (Kooperativa)</t>
  </si>
  <si>
    <t>19/1282</t>
  </si>
  <si>
    <t>Nízkoprahové zařízení pro děti a mládež Radvanice</t>
  </si>
  <si>
    <t>mzdové náklady HPP (pracovní smlouvy); zákonné sociální a zdravotní pojištění; zákonné pojištění odpovědnosti; zaměstnavatele (Kooperativa)</t>
  </si>
  <si>
    <t>19/1284</t>
  </si>
  <si>
    <t>Program bydlení CENTROM</t>
  </si>
  <si>
    <t>19/1211</t>
  </si>
  <si>
    <t>dlouhodobý hmotný majetek do 40 tis. Kč; kancelářské potřeby; drogerie; ostatní materiál; elektrická energie; plyn; opravy a udržování; spoje; nájemné; školení a kurzy; odvoz odpadů; inzerce a propagace; jiné služby - monitorování objektu, supervize; mzdové náklady HPP (pracovní smlouvy); zákonné sociální a zdravotní pojištění</t>
  </si>
  <si>
    <t>19/1209</t>
  </si>
  <si>
    <t>Horizont - středisko sociální aktivizace</t>
  </si>
  <si>
    <t>dlouhodobý hmotný majetek do 40 tis. Kč; kancelářské potřeby; drogerie; ostatní materiál; elektrická energie; plyn; opravy a udržování; spoje; nájemné; školení a kurzy; odvoz odpadů; jiné služby - monitorování objektu, supervize; mzdové náklady HPP (pracovní smlouvy); zákonné sociální a zdravotní pojištění</t>
  </si>
  <si>
    <t>19/1204</t>
  </si>
  <si>
    <t>Otevřená budoucnost</t>
  </si>
  <si>
    <t>dlouhodobý hmotný majetek do 40 tis. Kč; kancelářské potřeby; drogerie; ostatní materiál; elektrická energie; plyn; spoje; školení a kurzy; ubytování účastníků; odvoz odpadů; jiné služby - supervize; mzdové náklady HPP (pracovní smlouvy); zákonné sociální a zdravotní pojištění</t>
  </si>
  <si>
    <t>19/1193</t>
  </si>
  <si>
    <t>Sociálně aktivizační služby ve Vesničce soužití a okolí</t>
  </si>
  <si>
    <t>dlouhodobý hmotný majetek do 40 tis. Kč; kancelářské potřeby; drogerie; ostatní materiál; elektrická energie; opravy a udržování; spoje; školení a kurzy; inzerce a propagace; jiné služby - supervize, monitorování objektu; mzdové náklady HPP (pracovní smlouvy); zákonné sociální a zdravotní pojištění</t>
  </si>
  <si>
    <t>19/1117</t>
  </si>
  <si>
    <t>Poradna pro občanství/Občanská a lidská práva, z. s.
U Kanálky 1559/5, 120 00 Praha
IČO: 70100691</t>
  </si>
  <si>
    <t>Návrat do společnosti</t>
  </si>
  <si>
    <t>dlouhodobý hmotný majetek do 40 tis. Kč; kancelářské potřeby; spoje; účetní služby; nájemné; konzult., porad. a právní služby; školení a kurzy; jiné služby - poměrná část nákladů na databázi ASPI, účetní program, antivivrový program, údržba PC, údržba webových stránek, webmaster, supervize; mzdové náklady HPP (pracovní smlouvy); zákonné sociální a zdravotní pojištění</t>
  </si>
  <si>
    <t>19/1114</t>
  </si>
  <si>
    <t>Návrat dítěte do rodiny</t>
  </si>
  <si>
    <t>dlouhodobý hmotný majetek do 40 tis. Kč; kancelářské potřeby; knihy, časopisy, publikace; ostatní materiál; spoje; účetní služby
nájemné; konzult., porad. a právní služby; školení a kurzy; jiné služby - náklady na databázi ASPI, účetní program, antivirový program, údržba PC, údržba webových stránek, webmaster, supervize; mzdové náklady HPP (pracovní smlouvy); zákonné sociální a zdravotní pojištění</t>
  </si>
  <si>
    <t>19/1156</t>
  </si>
  <si>
    <t>SPOLEČNĚ-JEKHETANE, o.p.s.
U Tiskárny 515/3, 702 00 Ostrava - Přívoz
IČO: 68145209</t>
  </si>
  <si>
    <t>NEVO DROM - Novou cestou 2020</t>
  </si>
  <si>
    <t>dlouhodobý hmotný majetek do 40 tis. Kč; kancelářské potřeby; drogerie; ostatní materiál; elektrická energie; teplo; vodné, stočné; plyn; opravy a udržování; cestovné; spoje; nájemné; konzult., porad. a právní služby; školení a kurzy; revize; odvoz odpadů; bankovní služby; jiné služby - ostraha objektů, IT služby, pojištění rizik, pracovně - lékařské služby, očkování nových zaměstnanců; mzdové náklady HPP (pracovní smlouvy); dohody o provedení práce (DPP); zákonné sociální a zdravotní pojištění; zákonné pojištění odpovědnosti zaměstnavatele (Kooperativa)</t>
  </si>
  <si>
    <t>19/1158</t>
  </si>
  <si>
    <t>KLUB-KO 2020</t>
  </si>
  <si>
    <t>dlouhodobý hmotný majetek do 40 tis. Kč; kancelářské potřeby; drogerie; ostatní materiál; elektrická energie; teplo; vodné, stočné; opravy a udržování; spoje; konzult., porad. a právní služby; školení a kurzy; odvoz odpadů; bankovní služby; jiné služby - zabezpečení střediska, IT služby, ODIS, pracovně-lékařské služby, očkování nových zaměstnanců; mzdové náklady HPP (pracovní smlouvy); dohody o provedení práce (DPP); zákonné sociální a zdravotní pojištění; zákonné pojištění odpovědnosti zaměstnavatele (Kooperativa)</t>
  </si>
  <si>
    <t>19/1157</t>
  </si>
  <si>
    <t>Terénní programy SPOLEČNĚ-JEKHETANE 2020</t>
  </si>
  <si>
    <t>dlouhodobý hmotný majetek do 40 tis. Kč; kancelářské potřeby; pohonné hmoty; drogerie; ostatní materiál; elektrická energie; teplo; vodné, stočné; opravy a udržování; cestovné; spoje; nájemné; konzult., porad. a právní služby; školení a kurzy; odvoz odpadů; bankovní služby; pojištění majetku; jiné služby - ostraha objektů stř. U Tiskárny, Dělnická, IT služby, ODIS, jiné služby pojené s poskytováním TP; mzdové náklady HPP (pracovní smlouvy); dohody o provedení práce (DPP); zákonné sociální a zdravotní pojištění; zákonné pojištění odpovědnosti zaměstnavatele (Kooperativa)</t>
  </si>
  <si>
    <t>19/1159</t>
  </si>
  <si>
    <t>Občanské poradny SPOLEČNĚ-JEKHETANE 2020</t>
  </si>
  <si>
    <t>kancelářské potřeby; drogerie; ostatní materiál; elektrická energie; teplo; vodné, stočné; opravy a udržování; cestovné; spoje; nájemné; školení a kurzy; odvoz odpadů; bankovní služby; pojištění majetku; jiné služby - ostraha středisek U Tiskárny, Dělnická, IT služby, evidenční program, tvorba a aktualizace databáze OP, metodická podpora, metodik kvality SS; mzdové náklady HPP (pracovní smlouvy); dohody o provedení práce (DPP); zákonné sociální a zdravotní pojištění; zákonné pojištění odpovědnosti zaměstnavatele (Kooperativa)</t>
  </si>
  <si>
    <t>19/1152</t>
  </si>
  <si>
    <t>Blíže lidem</t>
  </si>
  <si>
    <t>kancelářské potřeby; drogerie; ochranné pracovní pomůcky; ostatní materiál; elektrická energie; doprava; spoje; inzerce a propagace; jiné služby-stravování dobrovolníků, pojištění dobrovolníků, výpisy ze zdravotní dokumentace, služby czechpointu; mzdové náklady HPP (pracovní smlouvy); zákonné sociální a zdravotní pojištění</t>
  </si>
  <si>
    <t>19/0835</t>
  </si>
  <si>
    <t>Bezplatné sociálně právní poradenství</t>
  </si>
  <si>
    <t>dlouhodobý hmotný majetek do 40 tis. Kč; dlouhodobý nehmotný majetek do 60 tis. Kč; kancelářské potřeby; drogerie; spoje; účetní služby; nájemné; školení a kurzy; jiné služby - webhosting, správa sítě PC, webových stránek a programu Arum; mzdové náklady HPP (pracovní smlouvy); zákonné sociální a zdravotní pojištění</t>
  </si>
  <si>
    <t>19/0836</t>
  </si>
  <si>
    <t>Terénní programy Helpale v sociálně vyloučených lokalitách města Ostravy</t>
  </si>
  <si>
    <t>dlouhodobý hmotný majetek do 40 tis. Kč; kancelářské potřeby; drogerie; spoje; účetní služby; nájemné; školení a kurzy; jiné služby - správa PC sítě; mzdové náklady HPP (pracovní smlouvy); zákonné sociální a zdravotní pojištění</t>
  </si>
  <si>
    <t>19/0993</t>
  </si>
  <si>
    <t>Koukej, společně to zvládneme</t>
  </si>
  <si>
    <t>dlouhodobý hmotný majetek do 40 tis. Kč; kancelářské potřeby; drogerie; ostatní materiál; spoje
účetní služby; nájemné; školení a kurzy; vstupné na akce; jiné služby - správa PC sítě, webhosting; mzdové náklady HPP (pracovní smlouvy); zákonné sociální a zdravotní pojištění</t>
  </si>
  <si>
    <t>Celkově za skupinu:</t>
  </si>
  <si>
    <t>19/1162</t>
  </si>
  <si>
    <t>Bílý kruh bezpečí, z.s.
U Trojice 1042/2, 150 00 Praha-Smíchov
IČO: 47607483</t>
  </si>
  <si>
    <t>Poradna pro oběti trestné činnosti v Ostravě</t>
  </si>
  <si>
    <t>dlouhodobý nehmotný majetek do 60 tis. Kč; kancelářské potřeby; drogerie; knihy, časopisy, publikace; ostatní materiál; elektrická energie; teplo; vodné, stočné; opravy a udržování; cestovné; spoje; účetní služby; nájemné; školení a kurzy; inzerce a propagace</t>
  </si>
  <si>
    <t>19/1163</t>
  </si>
  <si>
    <t>Intervenční centrum pro osoby ohrožené domácím násilím</t>
  </si>
  <si>
    <t>intervenční centra (§60a)</t>
  </si>
  <si>
    <t>dlouhodobý hmotný majetek do 40 tis. Kč; dlouhodobý nehmotný majetek do 60 tis. Kč; kancelářské potřeby; drogerie; knihy, časopisy, publikace; ostatní materiál; elektrická energie; teplo; vodné, stočné; opravy a udržování; cestovné; spoje; nájemné; školení a kurzy; inzerce a propagace; dohody o provedení práce (DPP)</t>
  </si>
  <si>
    <t>19/1244</t>
  </si>
  <si>
    <t>Charitní středisko Michala Magone - nízkoprahové zařízení pro děti a mládež</t>
  </si>
  <si>
    <t>dlouhodobý hmotný majetek do 40 tis. Kč; kancelářské potřeby; drogerie; knihy, časopisy, publikace; ochranné pracovní pomůcky; ostatní materiál; elektrická energie; teplo; vodné, stočné; opravy a udržování; spoje; školení a kurzy; doprava; vstupné na akce; revize; odvoz odpadů; jiné služby - licence SW, supervize, poplatky za rozhlas a TV, IT služby; mzdové náklady HPP (pracovní smlouvy); zákonné sociální a zdravotní pojištění; zákonné pojištění odpovědnosti zaměstnavatele (Kooperativa); jiné osobní náklady; jiné náklady - náklady na správu a řízení</t>
  </si>
  <si>
    <t>19/1429</t>
  </si>
  <si>
    <t>Pavučina o.p.s.
Bořivojova 620/29, 718 00 Osrtrava - Kunčičky
IČO: 02243041</t>
  </si>
  <si>
    <t>Místo kde ti rozumí 2020</t>
  </si>
  <si>
    <t>dlouhodobý hmotný majetek do 40 tis. Kč; potraviny; kancelářské potřeby; drogerie; knihy, časopisy, publikace; ostatní materiál; cestovné; spoje; účetní služby; nájemné; konzult., porad. a právní služby; školení a kurzy; inzerce a propagace; pojištění majetku; jiné služby - poplatek evidenční systém IS Pepa; mzdové náklady HPP (pracovní smlouvy); dohody o provedení práce (DPP); zákonné sociální a zdravotní pojištění; zákonné pojištění odpovědnosti zaměstnavatele (Kooperativa)</t>
  </si>
  <si>
    <t>19/1579</t>
  </si>
  <si>
    <t>ROZKOŠ bez RIZIKA, z. s.
Vlhká 166/10, 602 00 Brno
IČO: 44990901</t>
  </si>
  <si>
    <t>Terénní program - ROZKOŠ bez RIZIKA, z.s.</t>
  </si>
  <si>
    <t>dlouhodobý hmotný majetek do 40 tis. Kč; dlouhodobý nehmotný majetek do 60 tis. Kč; pohonné hmoty; ochranné pracovní pomůcky; ostatní materiál; opravy a udržování; konzult., porad. a právní služby; inzerce a propagace; jiné služby - laboratorní služby pro nepojištěné klientky (cizinky); mzdové náklady HPP (pracovní smlouvy); zákonné sociální a zdravotní pojištění; zákonné pojištění odpovědnosti zaměstnavatele (Kooperativa)</t>
  </si>
  <si>
    <t>Poř.číslo</t>
  </si>
  <si>
    <t>pol.</t>
  </si>
  <si>
    <t>§</t>
  </si>
  <si>
    <t>ÚZ</t>
  </si>
  <si>
    <t>Poř. číslo</t>
  </si>
  <si>
    <t>Počet bodů: 98
MD: 0 Kč
MR:
Martinovská 3247/164, 723 00 Ostrava
přijímací organizace, domácnosti na území města Ostravy a širšího správního obvodu
Aktivita - stávající, terénní, bez úhrady.
Další specifikace: Prostřednictvím dobrovolníků budou poskytovány služby dětem a zdravotně postiženým lidem v domácnostech a sociálních a zdravotních zařízeních v Ostravě a širším správním obvodě. Zapojeno bude 130 dobrovolníků.</t>
  </si>
  <si>
    <r>
      <t xml:space="preserve">Počet bodů: 71
MD: 0 Kč
MR:
Puchmajerova 980/10, 702 00 Ostrava
Betonářská 790/12, 712 00 Ostrava - Muglinov
Československé armády 100/53, 715 00 Ostrava - Michálkovice
Služba - stávající, ambulantní, terénní, bez úhrady. Odborné sociální poradenství lidem, kteří se ocitli v nepříznivé situaci, kterou jsou schopni zvládnout vlastními silami. Jako jedna z mála poraden vypracovává návrh na oddlužení a je registrována u Ministerstva spravedlnosti jako místo pomoci obětem trestných činů.
</t>
    </r>
    <r>
      <rPr>
        <b/>
        <sz val="14"/>
        <color rgb="FF000000"/>
        <rFont val="Arial"/>
        <family val="2"/>
        <charset val="238"/>
      </rPr>
      <t xml:space="preserve">Odůvodnění navýšení: </t>
    </r>
    <r>
      <rPr>
        <sz val="14"/>
        <color rgb="FF000000"/>
        <rFont val="Arial"/>
        <family val="2"/>
        <charset val="238"/>
      </rPr>
      <t>navýšeno s ohledem na podíl obce</t>
    </r>
  </si>
  <si>
    <t>Počet bodů: 93
MD: 0 Kč
MR: Švabinského 19, 702 00 Ostrava - Moravská Ostrava
Aktivita - stávající, bez úhrady.
Další specifikace: Prostřednictvím dobrovolníků bude poskytována podpora rodinám s malými dětmi v jejich přirozeném prostředí s cílem podpořit rodiče, aby zvládali péči o rodinu bez pomoci. Organizace bude spolupracovat na vyhledání rodin s místními orgány SPOD. Zapojeno bude 13 dobrovolníků.</t>
  </si>
  <si>
    <t>Počet bodů: 55
MD: 0 Kč
MR: Švabinského 19, 702 00 Ostrava
Aktivita - nová, ambulantní, bez úhrady. Doplněk k podpůrné doborovolnické práci s rodinou, v rámci kterého se realizuje "terapeuticko-edukativní program pro rodiče s dětmi - TEP" (2x 3h týdně) a psychoterapie. TEP obsahuje činosti - samostatná činnost/hra dětí ve speciálně připravném prostoru, sportovní aktivity, dělání svačiny, volná hra zaměřená na senzorický vývoj dětí, hraní a zpívání. Aktivita upevňuje vztah mezi rodičem a dítětem formou společných aktivit.</t>
  </si>
  <si>
    <t>Počet bodů: 91
MD: 0 Kč
MR: Bastlova 9, 700 30 Ostrava
statutární město Ostrava a širší správní obvod
Aktivita - stávající, bez úhrady.
Další specifikace: Prostřednictvím dobrovolníků budou poskytovány služby ostravským obyvatelům v jejich přirozeném prostředí a v zařízeních poskytujících sociální služby či související aktivity v Ostravě a širším správním obvodě, a to formou návštěv, komunikace a poskytováním drobné výpomoci. Zapojeno bude minimálně 50 dobrovolníků.</t>
  </si>
  <si>
    <t>Počet bodů: 93
MD: 0 Kč
MR: Bastlova 9, 700 30 Ostrava
statutární město Ostrava a širší správní obvod
Aktivita - stávající, bez úhrady.
Další specifikace: Prostřednictvím dobrovolníků bude zajištěno doučování dětí a mládeže s cílem zabránit předčasnému ukončování školní docházky. Zapojeno bude minimálně 50 dobrovolníků.</t>
  </si>
  <si>
    <t>Počet bodů: 95
MD: 0 Kč
MR:
Žerotínova 1230/1, 702 00 Ostrava
statutární město Ostrava a širší správní obvod
Aktivita  - stavájící, terénní, bez úhrady.
Další specifikace: Projekt řeší v úzké spolupráci s OSPOD, rodinou a sociálním pracovníkem organizace výchovné a vzdělávací problémy rodin s dětmi, prostřednictvím intenzivní a dlouhodobé terénní sociální práce. Projekt se zaměřuje na ochranu práv dítěte a schopnosti rodičů tato práva zabezpečit.</t>
  </si>
  <si>
    <r>
      <t xml:space="preserve">Počet bodů: 64
MD: 0 Kč
MR:
Bieblova 6, 702 00 Ostrava (ambulantní forma)
statutární město Ostrava a širší správní obvod (terénní forma)
Aktivita - nová, ambulantní, terénní, bez úhrady. Zaměřeno na ohrožené rodiny s dětmi s nízkými kompetencemi k plnění svých rodičovských rolí a jsou vedeny v agendě OSPOD.  Jedná se o mnohačetné rodiny a mladé matky, které samy potřebují pomoc, žijí v sociálně vyloučených lokalitách, ubytovnách a často na hranici chudoby. Projekt je do 31.3.2020 finančně podpořen z OPZ, výzvy KPSVL.
</t>
    </r>
    <r>
      <rPr>
        <b/>
        <sz val="14"/>
        <color rgb="FF000000"/>
        <rFont val="Arial"/>
        <family val="2"/>
        <charset val="238"/>
      </rPr>
      <t>Realizace projektu: 1. 4. 2020 - 31. 12. 2020</t>
    </r>
  </si>
  <si>
    <t>kancelářské potřeby; drogerie; ostatní materiál; elektrická energie; vodné, stočné; plyn; 
cestovné; spoje; účetní služby; nájemné; školení a kurzy; odvoz odpadů; inzerce a propagace; bankovní služby; pojištění majetku; mzdové náklady HPP (pracovní smlouvy); dohody o provedení práce (DPP); zákonné sociální a zdravotní pojištění; zákonné pojištění odpovědnosti zaměstnavatele (Kooperativa); jiné náklady (pojištění dobrovolníků pro výkon činnosti, výpisy z rejstříku trestů dobrovolníků)</t>
  </si>
  <si>
    <t>potraviny (odměny - motivace pro děti); kancelářské potřeby; drogerie; knihy, časopisy, publikace; ostatní materiál; elektrická energie; 
vodné, stočné; plyn; opravy a udržování; 
cestovné; spoje; účetní služby; nájemné; školení a kurzy; odvoz odpadů; inzerce a propagace; bankovní služby; pojištění majetku; mzdové náklady HPP (pracovní smlouvy); dohody o provedení práce (DPP); zákonné sociální a zdravotní pojištění; zákonné pojištění odpovědnosti zaměstnavatele (Kooperativa); jiné náklady (pojištění dobrovolníků, výpisy z rejstříku trestů dobrovolníků, členský příspěvek Potravinové bance)</t>
  </si>
  <si>
    <t>kancelářské potřeby; drogerie; ostatní materiál; elektrická energie; vodné, stočné; plyn; opravy a udržování; cestovné (cestovné dobrovolníků a zaměstnanců); spoje; účetní služby; nájemné; školení a kurzy; doprava (cestovné dětí); vstupné na akce; inzerce a propagace; bankovní služby; pojištění majetku; mzdové náklady HPP (pracovní smlouvy); dohody o pracovní činnosti (DPČ); dohody o provedení práce (DPP); zákonné sociální a zdravotní pojištění; zákonné pojištění odpovědnosti zaměstnavatele (Kooperativa); jiné náklady (pojištění dobrovolníků na výkon činnosti, výpisy z resjtříku trestů dobrovolníků)</t>
  </si>
  <si>
    <t>Počet bodů: 71
MD: 0 Kč
MR:
U Nových Válcoven 9, 709 00 Ostrava
statutární město Ostrava vč. širšího správního obvodu
Služba - nová, terénní, bez úhrady. Dříve financováno z Individuálního projektu kraje 2. Vyhledávání osob bez přístřeší a minimalizace rizik jejich způsobu života. Předpoklad celkového počtu klientů v roce: 350</t>
  </si>
  <si>
    <t>Počet bodů: 92
MD: 0 Kč
MR: Hasičská 550/50, 700 30 Ostrava - Hrabůvka
Aktivita - stávající.
Další specifikace: Shromažďování potravin od výrobců, obchodních řetězců a prostřednictvím pořádání potravinových sbírek, jejich následné skladování a distribuce organizacím, které pracují s lidmi v nepříznivé sociální situaci a které přerozdělují přidělené potraviny svým uživatelům.</t>
  </si>
  <si>
    <t>domovy se zvláštním režimem (§ 50)</t>
  </si>
  <si>
    <t>Počet bodů: 100
MD: 0 Kč
MR:
Martinovská 3247/164, 723 00 Ostrava-Martinov
přijímací organizace a domácnosti, statutární město Ostrava a širší správní obvod
Aktivita - stávající, bez úhrady.
Další specifikace: Prostřednictvím dobrovolníků budou poskytovány služby seniorům v domácnostech a v sociálních a zdravotnických zařízeních v Ostravě a širším správním obvodě. Zapojeno bude 285 dobrovolníků.</t>
  </si>
  <si>
    <r>
      <t xml:space="preserve">Počet bodů: 95
MD 2019: 0 Kč
MR:
Skautská 1081/9, 708 00 Ostrava - Poruba (ambulantní forma)
Služba - stávající, ambulantní, bez úhrady.
Cílem služby je podpořit lidi s duševním onemocněním z Ostravy a okolí v plnohodnotném začlenění do společnosti a zlepšení kvality jejich života a zajištění návaznosti sociálních a zdravotních služeb a tím zvýšení jejich efektivity. 
Celkový počet uživatelů 64, počet uživatelů z Ostravy je 49.
Finanční prostředky poskytnuté v rámci dotace jsou určeny na provoz služby (spotřebu materiálu, náklady na služby a na osobní náklady).
</t>
    </r>
    <r>
      <rPr>
        <b/>
        <sz val="14"/>
        <color rgb="FF000000"/>
        <rFont val="Arial"/>
        <family val="2"/>
        <charset val="238"/>
      </rPr>
      <t>Odůvodnění návrhu na snížení:</t>
    </r>
    <r>
      <rPr>
        <sz val="14"/>
        <color rgb="FF000000"/>
        <rFont val="Arial"/>
        <family val="2"/>
        <charset val="238"/>
      </rPr>
      <t xml:space="preserve"> jedná se částku požadavku </t>
    </r>
  </si>
  <si>
    <t>Počet bodů: 91
MD 2019: 0 Kč
MR:
Pivovarská 4/10, 702 00 Ostrava - Moravská Ostrava a Přívoz (ambulantní forma)
Služba - stávající, ambulantní, bez úhrady.
Obsahem projektu je poskytování pomoci a podpory lidem s poruchami příjmu potravy, lidem, kteří se jimi cítí ohroženi a jejich blízkým prostřednictvím Odborného sociálního poradenství v osobním kontaktu (v Poradně nebo prostřednictvím skype konzultace) nebo v rámci internetového poradenství.    
Celkový počet uživatelů 150, počet uživatelů z Ostravy je 70.
Finanční prostředky poskytnuté v rámci dotace jsou určeny na provoz služby (spotřebu materiálu, náklady na služby a na osobní náklady).</t>
  </si>
  <si>
    <t>Počet bodů: 92
MD 2019: 0 Kč
MR:
Hlavní třída 2326, Místek, 738 01 Frýdek-Místek 1 (pobytová forma)
Služba - stávající, pobytová, za úhradu.
Služba poskytuje podporu a péči osobám s chronickým duševním onemocněním, které se z důvodu své nemoci ocitly v nepříznivé sociální situaci. Potřebují pravidelnou pomoc při zajišťování svých životních potřeb a nemohou proto nadále setrvat ve svém přirozeném prostředí, ani za pomoci blízkých osob či jiné sociální služby.
Celkový počet uživatelů 70, počet uživatelů z Ostravy je 10.
Finanční prostředky poskytnuté v rámci dotace jsou určeny na provoz služby (spotřebu materiálu a náklady na služby).</t>
  </si>
  <si>
    <r>
      <t xml:space="preserve">Počet bodů: 96
MD: 0 Kč
MR:
Nádražní 1110/44, 702 00 Moravská Ostrava a Přívoz (ambulantní forma)
statutární město Ostrava a širší správní obvod (terénní forma)
Služba stávající - ambulantní, terénní, bez úhrady. Aktivizace a podpora rozvoje schopností a dovedností posilujících sociální a pracovní začlenění ososb se zrakovým postižení a zrakovým kombinovaným postižením.
služby.
Celkový počet uživatelů 45, počet uživatelů z Ostravy je 30.
</t>
    </r>
    <r>
      <rPr>
        <b/>
        <sz val="14"/>
        <color rgb="FF000000"/>
        <rFont val="Arial"/>
        <family val="2"/>
        <charset val="238"/>
      </rPr>
      <t>Odůvodnění navýšení:</t>
    </r>
    <r>
      <rPr>
        <sz val="14"/>
        <color rgb="FF000000"/>
        <rFont val="Arial"/>
        <family val="2"/>
        <charset val="238"/>
      </rPr>
      <t xml:space="preserve"> dotace navýšena s ohledem na podíl obce</t>
    </r>
  </si>
  <si>
    <r>
      <t xml:space="preserve">Počet bodů: 96
MD: 0 Kč
MR: Rodinná 2719/57, 700 30 Ostrava (ambulantní forma)
statutární město Ostrava a širší správní obvod (terénní forma)
Služba - stávající, ambulantní a terénní, bez úhrady. Cílem je zvýšit kompetenci rodičů/pečovatelů, přispět k naplnění běžných i specifických potřeb dětí se zrakovým postižením a posílit rodinu do té míry, aby nedocházelo k umisťování dětí s postižením do ústavních zařízení.
Celkový počet uživatelů 33, počet uživatelů z Ostravy je 33.
</t>
    </r>
    <r>
      <rPr>
        <b/>
        <sz val="14"/>
        <color rgb="FF000000"/>
        <rFont val="Arial"/>
        <family val="2"/>
        <charset val="238"/>
      </rPr>
      <t>Odůvodnění navýšení:</t>
    </r>
    <r>
      <rPr>
        <sz val="14"/>
        <color rgb="FF000000"/>
        <rFont val="Arial"/>
        <family val="2"/>
        <charset val="238"/>
      </rPr>
      <t xml:space="preserve"> navýšení s ohledem na podíl obce</t>
    </r>
  </si>
  <si>
    <t>Počet bodů: 91
MD: 0 Kč
MR:
Msgre Šrámka 1760/4, 702 00 Ostrava
statutární město Ostrava a širší správní obvod
Služba stávající - ambulantní, terénní, bez úhrady. Podpora a rozvoj schopností a dovedností nevidomých a těžce zrakově postižených lidí nezbytných k životu se zrakovým postižením s následnou motivací k samostatnému životu v přirozeném prostředí svých domácností.
Celkový počet uživatelů 150, počet uživatelů z Ostravy je 70.</t>
  </si>
  <si>
    <t>Počet bodů: 97
MD: 0 Kč
MR:Prokešovo náměstí 634/5, 702 00 Ostrava (ambulantní služba)
Moravskoslezský kraj (terénní služba)
Služba - stávající, ambulantní a terénní, bez úhrady. Podpora a integrace nevidových a slabozrakých osob do majoritní společnosti prostřednictvím cílených rehabilitačních služeb. Služba poskytována v rámci celého MSK.
Celkový počet uživatelů 270, počet uživatelů z Ostravy je 120.</t>
  </si>
  <si>
    <t>Počet bodů: 96
MD 2019: 0 Kč
MR:
Repinova 3043/19, 702 00 Ostrava - Moravská Ostrava a Přívoz, 28. října 286/10, 702 00 Ostrava - Moravská Ostrava a Přívoz (ambulantní forma)
území SMO včetně širšího správního obvodu (terénní forma)
Služba - stávající, ambulantní, terénní, bez úhrady.
Cílem projektu je prostřednictvím poskytování služby minimalizovat důsledky sluchového či kombinovaného postižení a podpořit rodinu, dítě či dospělého s vadou sluchu tak, aby bylo možné nepříznivou situaci zvládnout v co nejkratším období a eliminovat nebo zkrátit tak sociální vyloučení jedince či rodiny.
Celkový počet uživatelů 20, počet uživatelů z Ostravy je 10.
Finanční prostředky poskytnuté v rámci dotace jsou určeny na provoz služby (spotřebu materiálu, náklady na služby a na osobní náklady).</t>
  </si>
  <si>
    <t xml:space="preserve">Počet bodů: 95
MD 2019: 0 Kč
MR:
28.října 2586/10, 702 00 Ostrava - Moravská Ostrava a Přívoz (ambulantní forma)
území SMO včetně širšího správního obvodu (terénní forma)
Služba - stávající, ambulantní, terénní, bez úhrady.
Tlumočnická služba působí preventivně, pomáhá odstraňovat komunikační bariéry, ale především preventivně předchází situacím, kdy neplnohodnotná komunikace může lidem se sluchovým postižením způsobit těžce zvladatelné problémy nebo je dokonce zcela izolovat. Tlumočnická služba zároveň poskytuje potřebné základní informace osobám se sluchovým postižením pro uplatňování svých práv a oprávněných zájmů.
Celkový počet uživatelů 168, počet uživatelů z Ostravy je 96.
Finanční prostředky poskytnuté v rámci dotace jsou určeny na provoz služby (spotřebu materiálu, náklady na služby a na jiné náklady).
</t>
  </si>
  <si>
    <t xml:space="preserve">Počet bodů: 77
MD 2019: 0 Kč
MR:
Antonína Macka 1711/3, 702 00 Ostrava - Moravská Ostrava a Přívoz (ambulantní forma)
území SMO včetně širšího správního obvodu (terénní forma)
Služba - stávající, ambulantní, terénní, bez úhrady.
Projekt Tlumočnická služba ČUN pomáhá osobám preferující komunikaci ve znakovém jazyce vyrovnávat příležitosti se společností slyšící neovládající komunikaci ve znakovém jazyce. 
Celkový počet uživatelů 68, počet uživatelů z Ostravy je 49.
Finanční prostředky poskytnuté v rámci dotace jsou určeny na provoz služby (spotřebu materiálu, náklady na služby a na osobní náklady).
</t>
  </si>
  <si>
    <r>
      <t xml:space="preserve">Počet bodů: 40
MD 2019: 0 Kč
MR:
Antonína Macka 1711/3, 702 00 Ostrava - Moravská Ostrava a Přívoz (ambulantní forma)
území SMO včetně širšího správního obvodu (terénní forma)
Služba - rozvoj, ambulantní, terénní, bez úhrady.
Projekt je zaměřen na zvýšení kvality poskytované aktivizace osobám se sluchovým postižením žijících na území města Ostravy. Aktivizací je snaha řešit nepříznivou situací zajištěním vzdělávacích, rozvojových, terapeutických a řešením osobních záležitostí.
Celkový počet uživatelů 147, počet uživatelů z Ostravy je 94.
</t>
    </r>
    <r>
      <rPr>
        <b/>
        <sz val="14"/>
        <color rgb="FF000000"/>
        <rFont val="Arial"/>
        <family val="2"/>
        <charset val="238"/>
      </rPr>
      <t xml:space="preserve">Odůvodnění návrhu na neposkytnutí dotace: </t>
    </r>
    <r>
      <rPr>
        <sz val="14"/>
        <color rgb="FF000000"/>
        <rFont val="Arial"/>
        <family val="2"/>
        <charset val="238"/>
      </rPr>
      <t>jedná se o službu, která nebyla v roce 2019 podpořena v rámci dotačního řízení SMO, její aktivity nereagují na opatření z 5. KP, služba není zařazena do základní sítě sociálních služeb MSK.</t>
    </r>
  </si>
  <si>
    <t>Počet bodů: 93
MD: 0 Kč
MR: Jeremenkova 154/8, 703 00 Ostrava - Vítkovice
Aktivita - stávající, bez úhrady. 
Další specifikace: Shromažďování darovaného ošacení a obuvi a jejich další využití předáním lidem v nouzi.</t>
  </si>
  <si>
    <r>
      <t xml:space="preserve">Počet bodů: 95
MD: 0 Kč
MR: Markvartovická 20/22, 747 14 Ludgeřovice
Služba - stávající, pobytová, za úhradu. Tréninkové bydlení a volnočasové aktivity pro matky s dětmi. Jedná se o 3 startovací byty po 3 lůžkách.
Předpokládaný počet klientů v roce: 19 (16 z Ostravy)
</t>
    </r>
    <r>
      <rPr>
        <b/>
        <sz val="14"/>
        <color rgb="FF000000"/>
        <rFont val="Arial"/>
        <family val="2"/>
        <charset val="238"/>
      </rPr>
      <t xml:space="preserve">
Odůvodnění navýšení:</t>
    </r>
    <r>
      <rPr>
        <sz val="14"/>
        <color rgb="FF000000"/>
        <rFont val="Arial"/>
        <family val="2"/>
        <charset val="238"/>
      </rPr>
      <t xml:space="preserve"> dotace navýšena s ohledem na podíl obce</t>
    </r>
  </si>
  <si>
    <r>
      <t xml:space="preserve">Počet bodů: 90
MD 2019: 200 000 Kč (mzdové náklady, nutné opravy zařízení)
MR:
Palackého 25, 702 00 Ostrava - Přívoz (ambulantní forma)
Služba - stávající, ambulantní, bez úhrady.
Služba NZDM poskytuje klientům bezpečný a chráněný prostor, kde jim nabízí socioterapeutické, výchovné a vzdělávací činnosti, jejich prostřednictvím u dětí rozvíjí a posiluje sociální dovednosti potřebné pro sociální začleňování.
Celkový počet uživatelů 140, počet uživatelů z Ostravy je 140.
Finanční prostředky poskytnuté v rámci dotace jsou určeny na provoz služby (spotřebu materiálu, náklady na služby a na osobní náklady).
</t>
    </r>
    <r>
      <rPr>
        <b/>
        <sz val="14"/>
        <color rgb="FF000000"/>
        <rFont val="Arial"/>
        <family val="2"/>
        <charset val="238"/>
      </rPr>
      <t>Odůvodnění navýšení:</t>
    </r>
    <r>
      <rPr>
        <sz val="14"/>
        <color rgb="FF000000"/>
        <rFont val="Arial"/>
        <family val="2"/>
        <charset val="238"/>
      </rPr>
      <t xml:space="preserve"> dotace navýšena s ohledem na podíl obce</t>
    </r>
  </si>
  <si>
    <r>
      <t xml:space="preserve">Počet bodů: 84
MD 2019: 0 Kč
MR:
Výstavní 2510/10, 709 00 Ostrava - Mariánské Hory; Trnkovecká 240/82, 716 00 Ostrava - Radvanice (ambulantní forma)
území SMO včetně širšího správního obvodu (terénní forma)
Služba - stávající, ambulantní, terénní, bez úhrady.
Cílem projektu je zvýšení úrovně rodičovského chování rodičů, zejména schopnosti uspokojovat potřeby dítěte a rozvíjet tak jeho samostatnost, včetně změny postoje rodiče ke vzdělání. Dále služba usiluje o rozvoj sociálních kompetencí jednotlivých členů rodiny a zlepšení orientace ve finanční, zdravotní, pracovní, bytové a sociální problematice. 
Celkový počet uživatelů 130 (rodin), počet uživatelů z Ostravy je 130.
Finanční prostředky poskytnuté v rámci dotace jsou určeny na provoz služby (na osobní náklady).
</t>
    </r>
    <r>
      <rPr>
        <b/>
        <sz val="14"/>
        <color rgb="FF000000"/>
        <rFont val="Arial"/>
        <family val="2"/>
        <charset val="238"/>
      </rPr>
      <t xml:space="preserve">
Odůvodnění snížení navrhované výše dotace: </t>
    </r>
    <r>
      <rPr>
        <sz val="14"/>
        <color rgb="FF000000"/>
        <rFont val="Arial"/>
        <family val="2"/>
        <charset val="238"/>
      </rPr>
      <t>ve službě došlo ke snížení počtu úvazků v přímé péči o 1,0, navhrovaná výše je proto o 5% nižší než poskytnutá dotace v roce 2019.</t>
    </r>
  </si>
  <si>
    <t xml:space="preserve">Počet bodů: 82
MD 2019: 0 Kč
MR:
Prokešovo náměstí 3, 702 00 Ostrava (ambulantní forma)
území SMO včetně širšího správního obvodu (terénní forma)
Služba - stávající, ambulantní, terénní, bez úhrady.
Služba spolupracuje s rodinami, u nichž je ohrožen vývoj dítěte/dětí v důsledku působení dlouhodobě nepříznivé sociální situace. Díky navázané spolupráci a důvěře usilují zaměstnanci o to, aby byla rodina schopna řešit své problémy samostatně. 
Celkový počet uživatelů 35 (rodin), počet uživatelů z Ostravy je 35.
Finanční prostředky poskytnuté v rámci dotace jsou určeny na provoz služby (spotřebu materiálu, náklady na služby a na osobní náklady).
</t>
  </si>
  <si>
    <t xml:space="preserve">Počet bodů: 90
MD 2019: 0 Kč
MR:
Božkova 969/65, 702 00 Ostrava - Moravská Ostrava a Přívoz, Dělnická 387/20, 708 00 Ostrava - Poruba, Jílová 2662/36, 702 00 Ostrava - Moravská Ostrava a Přívoz (ambulantní forma)
Služba - stávající, ambulantní, bez úhrady.
Projekt je zaměřen na poskytování sociální služby dětem a mládeži v sociálně vyloučených lokalitách formou výchovně vzdělávacích a aktivizačních činností, zprostředkováním kontaktu se společenským prostředím, sociálně terapeutických činností a pomoci při uplatňování práv, oprávněných zájmů a při obstarávání osobních záležitostí. 
Celkový počet uživatelů 200, počet uživatelů z Ostravy je 200.
Finanční prostředky poskytnuté v rámci dotace jsou určeny na provoz služby (spotřebu materiálu, náklady na služby a na osobní náklady).
</t>
  </si>
  <si>
    <t xml:space="preserve">Počet bodů: 89
MD 2019: 0 Kč
MR:
U Tiskárny 515/3, 702 00 Ostrava - Moravská Ostrava a Přívoz (ambulantní forma)
území SMO včetně širšího správního obvodu (terénní forma)
Služba - stávající, ambulantní, terénní, bez úhrady.
Cílem projektu je podpořit prostřednictvím poskytování registrované služby KLUB-KO rodiče a jejich děti tak, aby děti vyrůstaly v běžně fungující rodině a rodina měla možnost čerpat běžné zdroje společnosti podporující zdravý vývoj dítěte.
Celkový počet uživatelů 75 (rodin), počet uživatelů z Ostravy je 73.
Finanční prostředky poskytnuté v rámci dotace jsou určeny na provoz služby (spotřebu materiálu, náklady na služby a na osobní náklady).
</t>
  </si>
  <si>
    <t xml:space="preserve">Počet bodů: 89
MD 2019: 0 Kč
MR:
území SMO včetně širšího správního obvodu (terénní forma)
U Tiskárny 515/3, 702 00 Ostrava - Moravská Ostrava a Přívoz, Dělnická 387/20, 708 00 Ostrava - Poruba (zázemí služby)
Služba - stávající, terénní, bez úhrady.
Cílem služby je zkvalitňování životních a sociálních podmínek lidí ve vyloučených lokalitách, odstraňování předsudků ze strany majority, usnadnění zapojení těchto obyvatel do života většinové společnosti a navázání kontaktu s různými institucemi a veřejností.
Celkový počet uživatelů 210, počet uživatelů z Ostravy je 210.
Finanční prostředky poskytnuté v rámci dotace jsou určeny na provoz služby (spotřebu materiálu, náklady na služby a na osobní náklady).
</t>
  </si>
  <si>
    <t xml:space="preserve">Počet bodů: 85
MD 2019: 0 Kč
MR:
území SMO včetně širšího správního obvodu (terénní forma)
Služba - stávající, terénní, bez úhrady.
Prostřednictvím terénních programů služba usiluje o řešení problémů, s nimiž se potýkají obyvatelé sociálně vyloučených lokalit na území SMO. 
Celkový počet uživatelů 550, počet uživatelů z Ostravy je 550.
Finanční prostředky poskytnuté v rámci dotace jsou určeny na provoz služby (spotřebu materiálu, náklady na služby a na osobní náklady).
</t>
  </si>
  <si>
    <t xml:space="preserve">Počet bodů: 83
MD 2019: 0 Kč
MR:
NZDM - KC Liščina, Sodná 25, 711 00 Ostrava - Slezská Ostrava, 
NZDM - KC Hrušov, Žižkova 27/7, 711 00 Ostrava - Slezská Ostrava (ambulantní forma)
Služba - stávající, ambulantní, bez úhrady.
Cílem projektu je zajistit dětem a mládeži z ostravských vyloučených lokalit podmínky pro rozvoj, vyhledat a podporovat jejich talenty, dovednosti, pozitivní návyky různého charakteru, zároveň je však vést k postupné nezávislosti na sociální službě a samostatnosti.
Celkový počet uživatelů 180 (90 NZDM - KC Liščina, 90  NZDM - KC Hrušov), počet uživatelů z Ostravy je 180.
Finanční prostředky poskytnuté v rámci dotace jsou určeny na provoz služby (spotřebu materiálu, náklady na služby a na osobní náklady).
</t>
  </si>
  <si>
    <r>
      <t xml:space="preserve">Počet bodů: 93
MD: 20.000 Kč na výmalbu
MR: M. Majerové 1733/6, 708 00 Ostrava - Poruba
Služba - stávající, terénní a ambulantní, bez úhrady. Terénní forma poskytována jako podpora seniorů v domácnostech. Ambulantně převážně pro obvod Poruba. Návaznou službou je komunitní bydlení pro seniory a osoby se zdravotním postižením.
Předpoklad celkového počtu klientů v roce: 90 (85 z Ostravy)
</t>
    </r>
    <r>
      <rPr>
        <b/>
        <sz val="14"/>
        <color rgb="FF000000"/>
        <rFont val="Arial"/>
        <family val="2"/>
        <charset val="238"/>
      </rPr>
      <t xml:space="preserve">
Odůvodnění navýšení: </t>
    </r>
    <r>
      <rPr>
        <sz val="14"/>
        <color rgb="FF000000"/>
        <rFont val="Arial"/>
        <family val="2"/>
        <charset val="238"/>
      </rPr>
      <t>navýšení úvazku v přímé péči, předpoklad dalšího rozšíření komunitního bydlení</t>
    </r>
  </si>
  <si>
    <t>Počet bodů: 95
MD: 0 Kč
MR: Syllabova 1278/19, 703 00 Ostrava - Vítkovice
Služba - stávající, ambulantní pondělí - pátek od 6:30 do 15:30, za úhradu. Služby denního a týdenního stacionáře poskytovány ve stejném prostoru, část denního stacionáře je umístěna v přízemí budovy.
Předpoklad celkového počtu klientů v roce: 25 (20  z Ostravy)</t>
  </si>
  <si>
    <t>Počet bodů: 94
MD: 0 Kč
MR: Čujkovova 3165/40a, 700 30 Ostrava - Zábřeh
Služba - stávající, ambulantní, bez úhrady. Aktivity centra jsou realizovány prostřednictvím nabídky činností, např. cvičení pro seniory, kroužek angličtiny a práce na PC apod.
Předpoklad celkového počtu klientů v roce: 350</t>
  </si>
  <si>
    <r>
      <t xml:space="preserve">Počet bodů: 98
MD: 0 Kč
MR: Zelená 2514/73, 709 00 Ostrava - Mariánské Hory
Služba - stávající, ambulantní, za úhradu. Zajištění péče v době, kdy jsou rodinní příslušníci v zaměstnání a senioři potřebují alespoň minimální asistenci, příp. potřebují zabezpečit smysluplné využití volného času a kontakt se společenským prostředím.
Předpoklad celkového počtu klientů v roce: 22 (21 z Ostravy)
</t>
    </r>
    <r>
      <rPr>
        <b/>
        <sz val="14"/>
        <color rgb="FF000000"/>
        <rFont val="Arial"/>
        <family val="2"/>
        <charset val="238"/>
      </rPr>
      <t>Odůvodnění navýšení:</t>
    </r>
    <r>
      <rPr>
        <sz val="14"/>
        <color rgb="FF000000"/>
        <rFont val="Arial"/>
        <family val="2"/>
        <charset val="238"/>
      </rPr>
      <t xml:space="preserve"> dotace navýšena s ohledem na podíl obce</t>
    </r>
  </si>
  <si>
    <r>
      <t xml:space="preserve">Počet bodů: 96
MD: 0
MR: Charvátská 8, 700 30 Ostrava - Výškovice
Služba - stávající, ambulantní, bez úhrady. Smyslem poskytovaných služeb je prevence vzniku krize z úmrtí blízkého člověka, umožnění bezpečného truchlení, doprovázení blízkých osob pečujících o umírajícího a také doprovázení umírajícího. Součástí poradny je také půjčovna kompenzačních pomůcek.
Předpoklad celkového počtu klientů v roce: 429
</t>
    </r>
    <r>
      <rPr>
        <b/>
        <sz val="14"/>
        <color rgb="FF000000"/>
        <rFont val="Arial"/>
        <family val="2"/>
        <charset val="238"/>
      </rPr>
      <t xml:space="preserve">
Odůvodnění navýšení: </t>
    </r>
    <r>
      <rPr>
        <sz val="14"/>
        <color rgb="FF000000"/>
        <rFont val="Arial"/>
        <family val="2"/>
        <charset val="238"/>
      </rPr>
      <t>dotace navýšena s ohledem na podíl obce</t>
    </r>
  </si>
  <si>
    <r>
      <t xml:space="preserve">Počet bodů: 95
MD: 0 Kč
MR: Gurťjevova 11, 700 30 Ostrava - Zábřeh
statutární město Ostrava a širší správní obvod
Služba - stávající, terénní a ambulantní, bez úhrady. Služba je ojedinělá - jediná služba, která je mimo jiné zaměřená i na dětské pacienty.
Předpoklad celkového počtu klientů v roce: 90 rodin s dospělým pacientem (180 v případě započtení pečujících osob), 8 rodin s dětským pacientem (28 osob v případě započtení pečujících osob)
</t>
    </r>
    <r>
      <rPr>
        <b/>
        <sz val="14"/>
        <color rgb="FF000000"/>
        <rFont val="Arial"/>
        <family val="2"/>
        <charset val="238"/>
      </rPr>
      <t xml:space="preserve">Odůvodnění navýšení: </t>
    </r>
    <r>
      <rPr>
        <sz val="14"/>
        <color rgb="FF000000"/>
        <rFont val="Arial"/>
        <family val="2"/>
        <charset val="238"/>
      </rPr>
      <t>dotace navýšena s ohledem na podíl obce</t>
    </r>
  </si>
  <si>
    <r>
      <t xml:space="preserve">Počet bodů: 94
MD: 0 Kč
MR: statutární město Ostrava a širší správní obvod
Služba - stávající, terénní, za úhradu. Jedná se o službu osobní asistence, která jsou kromě města Ostravy poskytována také v širším správním obvodu.
Předpoklad celkového počtu klientů v roce: 56
</t>
    </r>
    <r>
      <rPr>
        <b/>
        <sz val="14"/>
        <color rgb="FF000000"/>
        <rFont val="Arial"/>
        <family val="2"/>
        <charset val="238"/>
      </rPr>
      <t>Odůvodnění navýšení:</t>
    </r>
    <r>
      <rPr>
        <sz val="14"/>
        <color rgb="FF000000"/>
        <rFont val="Arial"/>
        <family val="2"/>
        <charset val="238"/>
      </rPr>
      <t xml:space="preserve"> dotace navýšená s ohledem na navýšení úvazků v přímé péči</t>
    </r>
  </si>
  <si>
    <r>
      <t xml:space="preserve">Počet bodů:88
MD: 0 Kč
MR: Orlová, č. p. 870, 735 11 Orlová - Lazy
Služba - stávající, pobytová, za úhradu. Průměrně 10 lůžek obsazeno klienty Ov. Velká dojezdová vzdálenost a horší dostupnost pro klienty z Ov. 
Předpoklad celkového počtu klientů v roce: 82 (6 z Ostravy)
</t>
    </r>
    <r>
      <rPr>
        <b/>
        <sz val="14"/>
        <color rgb="FF000000"/>
        <rFont val="Arial"/>
        <family val="2"/>
        <charset val="238"/>
      </rPr>
      <t xml:space="preserve">
Odůvodnění snížení:</t>
    </r>
    <r>
      <rPr>
        <sz val="14"/>
        <color rgb="FF000000"/>
        <rFont val="Arial"/>
        <family val="2"/>
        <charset val="238"/>
      </rPr>
      <t xml:space="preserve"> služba zaměřena na mimo-ostravské klienty, špatná dostupnost a dojezdová vzdálenost, dotace snížena o 5% (maximální povolená výše krácení vycházející z podmínek programu MSK)</t>
    </r>
  </si>
  <si>
    <r>
      <t xml:space="preserve">Počet bodů: 38
MD: 0 Kč
MR: statutární město Ostrava a širší správní obvod
Služba - nová, terénní, za úhradu. Předpokládaný počet klientů na r. 2020 je 55. Služba začala být v Ostravě poskytována až v průběhu r. 2018.
Předpoklad celkového počtu klientů v roce: 55
</t>
    </r>
    <r>
      <rPr>
        <b/>
        <sz val="14"/>
        <color rgb="FF000000"/>
        <rFont val="Arial"/>
        <family val="2"/>
        <charset val="238"/>
      </rPr>
      <t>Odůvodnění neposkytnutí:</t>
    </r>
    <r>
      <rPr>
        <sz val="14"/>
        <color rgb="FF000000"/>
        <rFont val="Arial"/>
        <family val="2"/>
        <charset val="238"/>
      </rPr>
      <t xml:space="preserve"> žádost nedosáhla potřebného počtu bodů (služba nedodala veškeré přílohy projektové žádosti, služba v minulosti nebyla podpořena v rámci dotačního řízení SMO, nelze proto vycházet z informací z monitorovacích návštěv a vyúčtování, plánovaný rozvoj služeb daného typu služby naplní jiní stávající poskytovatelé)</t>
    </r>
  </si>
  <si>
    <r>
      <t xml:space="preserve">Počet bodů: 90
MD: 0 Kč
MR: Patrice Lumumby 2608, 700 30 Ostrava-Zábřeh
Služba - stávající, pobytová, za úhradu.  V letech  2015-2018 financována v rámci víceleté dotace pod hlavičkou Agentury Slunce, o.p.s. Ledax Ostrava, o.p.s. službu provozuje od 1.7.2018. V roce 2019 podpořeno jednoletou dotací ve výši 2.750.000 Kč.
Předpoklad celkového počtu klientů v roce: 85 (67 z Ostravy)
</t>
    </r>
    <r>
      <rPr>
        <b/>
        <i/>
        <sz val="14"/>
        <color rgb="FF000000"/>
        <rFont val="Arial"/>
        <family val="2"/>
        <charset val="238"/>
      </rPr>
      <t xml:space="preserve">Odůvodnění navýšení: </t>
    </r>
    <r>
      <rPr>
        <i/>
        <sz val="14"/>
        <color rgb="FF000000"/>
        <rFont val="Arial"/>
        <family val="2"/>
        <charset val="238"/>
      </rPr>
      <t xml:space="preserve">dotace navýšena s ohledem na podíl obce a zařazením do víceletého financování na období 2020-2022
</t>
    </r>
    <r>
      <rPr>
        <i/>
        <u/>
        <sz val="14"/>
        <color rgb="FF000000"/>
        <rFont val="Arial"/>
        <family val="2"/>
        <charset val="238"/>
      </rPr>
      <t>Projekt navržen k víceletému financování na období 2020-2022.</t>
    </r>
  </si>
  <si>
    <t>Počet bodů: 75
MD: 0 Kč
MR: Erbenova 741/49, 703 00 Ostrava - Vítkovice
Služba - nová, ambulantní, bez úhrady. Pomáhá řešit nepříznivou sociální situaci lidem bez domova nabízením pomoci s ošacením, stravou, osobní hygienou a sociálním poradenstvím. Projekt doposud financován z Individuálního projektu 2 MSK, kdy dotace do Fondu MSK byla od SMO 479.000,- Kč. Navrhovaná výše odpovídá podílu obce.
Předpokládaný počet klientů v roce: 581</t>
  </si>
  <si>
    <t>Počet bodů: 86
MD: 0 Kč
MR: Syllabova 19,703 00 Ostrava - Vítkovice
Další specifikace: Poskytování mediační služby prostřednictvím 8 kvalifikovaných mediátorů klientům v obtížných rodinných situacích. Pracují také s klienty v evidenci OSPOD.
Předpokládaný počet klientů v roce: 250 (110 z Ostravy)</t>
  </si>
  <si>
    <t xml:space="preserve">Počet bodů: 79
MD: 0 Kč
MR: Štramberská 2871/47, 703 00 Ostrava
Služba - stávající, ambulantní, bez úhrady. Poskytování anonymního bezplatného odborného poradenství. Poradna má navázanou spolupráci s Exekutorskou komorou ČR.
Předpokládaný počet klientů v roce: 750 </t>
  </si>
  <si>
    <r>
      <t xml:space="preserve">Počet bodů: 82
MD: 0 Kč
MR: Žerotínova 1230/1, 702 00 Ostrava
statutární město Ostrava a širší správní obvod
Služba - stávající, ambulantní, bez úhrady. Služba je zaměřena na poskytování sociálního, psychologického a právního poradenství rodičům nebo osobám odpovědným za výchovu či podílející se na výchově dětí a rovněž samotným dětem.
Předpokládaný počet klientů v roce: 500 (450 z Ostravy)
</t>
    </r>
    <r>
      <rPr>
        <b/>
        <sz val="14"/>
        <color rgb="FF000000"/>
        <rFont val="Arial"/>
        <family val="2"/>
        <charset val="238"/>
      </rPr>
      <t xml:space="preserve">Odůvodnění navýšení: </t>
    </r>
    <r>
      <rPr>
        <sz val="14"/>
        <color rgb="FF000000"/>
        <rFont val="Arial"/>
        <family val="2"/>
        <charset val="238"/>
      </rPr>
      <t>navýšeno s ohledem na podíl obce</t>
    </r>
  </si>
  <si>
    <t>Počet bodů: 92
MD: 0 Kč
MR:
Žerotínova 1230/1, 702 00 Ostrava
statutární město Ostrava a širší správní obvod
Služba - stávající, terénní, bez úhrady. Služba zaměřená na předcházení či zmírňování nepříznivé sociální situace znevýhodněných rodin.
Předpokládaný počet klientů v roce: 130 rodin</t>
  </si>
  <si>
    <r>
      <t xml:space="preserve">Počet bodů: 89
MD 2019: 0 Kč
MR:
28. října 2556/124, 702 00 Ostrava - Moravská Ostrava a Přívoz (ambulantní forma)
území SMO včetně širšího správního obvodu 
území MSK - kontaktní místa IC Opava a Nový Jičín (terénní forma)
Služba - rozvoj, ambulantní, terénní, bez úhrady.
Cílem projektu je pomoc osobám ohroženým domácím násilím v Moravskoslezském kraji. Ve službě dojde k navýšení počtu úvazků v přímé péči o 0,7 a bude přijat další pracovník. SMO se zavázalo k finanční spoluúčasti na opatření ve výši 26.000,- Kč.
Celkový počet uživatelů 230, počet uživatelů z Ostravy je 130.
Finanční prostředky poskytnuté v rámci dotace jsou určeny na provoz služby (spotřebu materiálu, náklady na služby a na osobní náklady).
</t>
    </r>
    <r>
      <rPr>
        <b/>
        <sz val="14"/>
        <color rgb="FF000000"/>
        <rFont val="Arial"/>
        <family val="2"/>
        <charset val="238"/>
      </rPr>
      <t xml:space="preserve">Odůvodnění navýšení navrhované výše dotace: </t>
    </r>
    <r>
      <rPr>
        <sz val="14"/>
        <color rgb="FF000000"/>
        <rFont val="Arial"/>
        <family val="2"/>
        <charset val="238"/>
      </rPr>
      <t>součet částky, poskytnuté v roce 2019 (150.000,- Kč) a spoluúčasti na rozvojovém opatření (rozšíření úvazků v přímé péči 26.0000,- Kč)</t>
    </r>
  </si>
  <si>
    <t xml:space="preserve">Počet bodů: 94
MD 2019: 0 Kč
MR:
Bořivojova 620/29, 718 00 Ostrava - Kunčičky (ambulantní forma)
Služba - stávající, ambulantní, bez úhrady.
Projekt nabízí odbornou pomoc i podporu dětem a mládeži v obtížných životních situacích, pocházejících ze sociálně či ekonomicky slabšího prostředí, kde hledají pomoc v těchto obtížných situacích, nebo by se do těchto situací mohly v budoucnu dostat.
Celkový počet uživatelů 100, počet uživatelů z Ostravy je 100.
Finanční prostředky poskytnuté v rámci dotace jsou určeny na provoz služby (spotřebu materiálu, náklady na služby a na osobní náklady).
</t>
  </si>
  <si>
    <t xml:space="preserve">Počet bodů: 96
MD 2019: 0 Kč
MR:
Václava Košaře 249/12a, 700 30 Ostrava - Dubina (ambulantní forma)
Služba - stávající, ambulantní, bez úhrady.
Smyslem projektu je zlepšení kvality prožívání volného času a života dětí a mládeže ve věku 6 - 18 let. Souvisejícím cílem je prevence či snižování sociálních a zdravotních rizik souvisejících s prostředím zasaženém sociálně patologickými jevy.
Celkový počet uživatelů 423, počet uživatelů z Ostravy je 423.
Finanční prostředky poskytnuté v rámci dotace jsou určeny na provoz služby (spotřebu materiálu, náklady na služby a na osobní náklady).
</t>
  </si>
  <si>
    <t xml:space="preserve">Počet bodů: 96
MD 2019: 0 Kč
MR:
Jungmannova 25, 779 00 Olomouc (ambulantní forma)
území SMO včetně širšího správního obvodu (terénní forma)
Služba - stávající, ambulantní, terénní, bez úhrady.
Cílem projektu je zajistit dostupnost služby rané péče rodinám dětí se sluchovým postižením žijících na území města Ostravy terénní formou - v přirozeném domácím prostředí dítěte. Podpořit rodinu, aby zvládla novou situaci, naučila se komunikovat se svým dítětem a mohla žít běžným způsobem života.
Celkový počet uživatelů 15 (rodin), počet uživatelů z Ostravy je 15.
Finanční prostředky poskytnuté v rámci dotace jsou určeny na provoz služby (spotřebu materiálu, náklady na služby a na osobní náklady).
</t>
  </si>
  <si>
    <t>Počet bodů: 92
MD 2019: 0 Kč
MR:
území SMO včetně širšího správního obvodu (terénní forma)
Služba - stávající, terénní, bez úhrady.
Cílem služby je stabilní bytová situace klienta (pravidelná úhrada nájmu, údržba bytové jednotky), posílení schopnosti uživatelů řešit svou bytovou situaci, vedení uživatelů k finanční gramotnosti a získání a udržení sociálních dovedností klientů služby.
Celkový počet uživatelů 90, počet uživatelů z Ostravy je 90.
Finanční prostředky poskytnuté v rámci dotace jsou určeny na provoz služby (na osobní náklady).</t>
  </si>
  <si>
    <t>Počet bodů: 88
MD 2019: 0 Kč
MR:
Trnkovecká 240/82, 716 00 Ostrava - Radvanice (ambulantní forma)
Služba - stávající, ambulantní, bez úhrady.
Cílem poskytované služby je zmírnit dopad sociálního vyloučení a působení společensky nežádoucích jevů a to zejména poskytnutím bezpečného, stabilního prostředí, které působí na celkový vývoj dítěte.
Celkový počet uživatelů 45, počet uživatelů z Ostravy je 43.
Finanční prostředky poskytnuté v rámci dotace jsou určeny na provoz služby (na osobní náklady).</t>
  </si>
  <si>
    <t>Počet bodů: 88
MD 2019: 0 Kč
MR:
Sirotčí 692/45, 703 00 Ostrava - Vítkovice (ambulantní forma)
Služba - stávající, ambulantní, bez úhrady.
Cílem poskytované služby je zmírnit dopad sociálního vyloučení a působení společensky nežádoucích jevů a to zejména poskytnutím bezpečného, stabilního prostředí, které působí na celkový vývoj dítěte.
Celkový počet uživatelů 120, počet uživatelů z Ostravy je 117.
Finanční prostředky poskytnuté v rámci dotace jsou určeny na provoz služby (na osobní náklady).</t>
  </si>
  <si>
    <t xml:space="preserve">Počet bodů: 82
MD 2019: 0 Kč
MR:
Brandlova 1267/6, 702 00 Ostrava - Moravská Ostrava a Přívoz (ambulantní forma)
území SMO včetně širšího správního obvodu (terénní forma)
Služba - stávající, ambulantní, terénní, bez úhrady.
Projekt AlFi-raná péče pro rodiny s dětmi s PAS zajišťuje poskytování sociální služby rané péče směrem k rodinám s dítětem s diagnózou poruchy autistického spektra (PAS) nebo důvodným podezřením na tuto diagnózu. 
Celkový počet uživatelů 52 (rodin), počet uživatelů z Ostravy je 47.
Finanční prostředky poskytnuté v rámci dotace jsou určeny na provoz služby (spotřebu materiálu, náklady na služby a na osobní náklady).
</t>
  </si>
  <si>
    <t xml:space="preserve">Počet bodů: 92
MD 2019: 0 Kč
MR:
Syllabova 19, 703 86 Ostrava - Vítkovice (ambulantní forma)
území SMO včetně širšího správního obvodu (terénní forma)
Služba - stávající, ambulantní, terénní, bez úhrady.
Projekt RODINNÝ PRŮVODCE je odborné sociální poradenství specializující se na potřeby lidí se zdravotním postižením, především dětí a mladých lidí a rodin o ně pečujících. Podporuje je a provází v různých oblastech a etapách jejich života, pomáhá jim zvládnout náročnou životní situaci. 
Celkový počet uživatelů 200, počet uživatelů z Ostravy je 150.
Finanční prostředky poskytnuté v rámci dotace jsou určeny na provoz služby (spotřebu materiálu, náklady na služby a na osobní náklady).
</t>
  </si>
  <si>
    <t>Počet bodů: 75
MD: 264.000 Kč
MR: statutární město Ostrava a širší správní obvod
Služba - stávající, terénní, za úhradu. Cílem je umožnit uživateli setrvat co možná nejdéle ve svém přirozeném prostředí.
Předpoklad celkového počtu klientů v roce: 52 (51 z Ostravy)</t>
  </si>
  <si>
    <t>Počet bodů: 76
MD: 0 Kč
MR:
V. Košaře 249/12a, 700 30 Ostrava-Dubina
statutární město Ostrava a širší správní obvod
Služba - nová, terénní, bez úhrady. Cílem je aktivně vyhledávat lidi žijící na ulici a pomáhat jim v jejich nepříznivé životní situaci; vyhledávat a podporovat lidi, kteří akutně o bydlení přišli.
Služba realizována od 1. 1. 2017 do 31. 12. 2019, v uvedené době financována z Operačního programu Zaměstnanost, výzvy Koordinovaný přístup k sociálně vyloučeným lokalitám.
Předpokládaný počet klientů v roce: 48</t>
  </si>
  <si>
    <t xml:space="preserve">Počet bodů: 94
MD: 0 Kč
MR:
Palackého 741/25, 702 00 Ostrava - Přívoz
Dělnická 313/48, 708 00 Ostrava - Poruba
Volgogradská 2464/16, 700 30 Ostrava - Zábřeh
Služba - stávající, terénní, bez úhrady. Činnosti služby - tréninkové bydlení, terénní sociální práce. V současné době provozují 145 tréninkových bytů.
Předpokladaný počtu klientů v roce: 500 (470 z Ostravy) </t>
  </si>
  <si>
    <t xml:space="preserve">Počet bodů: 94
MD 2019: 0 Kč
MR:
Syllabova 19, 703 86 Ostrava - Vítkovice (ambulantní forma)
Služba - stávající, ambulantní, terénní, bez úhrady.
BRÁNA je sociálně aktivizační služba, která pomáhá vytvářet podmínky pro setkávání a navazování vztahů mezi dospívajícími dětmi či mladými lidmi se zdravotním postižením a jejich vrstevníky. Má za cíl podporovat uživatele v tom, aby co nejvíce věcí zvládli ve svém přirozeném prostředí a komunitě a nemuseli by využívat sociálních služeb.
Celkový počet uživatelů 30, počet uživatelů z Ostravy je 20.
Finanční prostředky poskytnuté v rámci dotace jsou určeny na provoz služby (spotřebu materiálu, náklady na služby a na osobní náklady).
</t>
  </si>
  <si>
    <t>Počet bodů: 92
MD 2019: 0 Kč
MR:
Syllabova 19, 703 86 Ostrava - Vítkovice
území SMO včetně širšího správního obvodu
území ČR 
Související aktivita - dobrovolnictví.
Projekt usiluje o systematickou práci s dobrovolníky v SAS BRÁNA za účelem zvýšení kvality poskytované sociální služby. Cílem rovněž je nabídnout mladým i starším lidem smysluplnou náplň jejich volného času tak, aby měli možnost prožívat radost, prospěšnost, sounáležitost a měli příležitost hlouběji poznat sami sebe. 
Do projektu bude zapojeno 30-35 dobrovolníků. 
Finanční prostředky poskytnuté v rámci dotace jsou určeny na provoz aktivity (spotřebu materiálu, náklady na služby a na osobní náklady).</t>
  </si>
  <si>
    <t>Počet bodů: 90
MD 2019: 0 Kč
MR:
Bieblova 2922/3, 702 00 Ostrava - Moravská Ostrava a Přívoz (ambulantní forma)
území SMO včetně širšího správního obvodu (terénní forma)
Služba - stávající, ambulantní, teréní, bez úhrady.
Poradna pro osoby se zdravotním postižením poskytuje odbornou poradenskou pomoc nebo podporu osobám, které se ocitly v nepříznivé sociální situaci z důvodu zdravotního postižení nebo věku. 
Celkový počet uživatelů 350, počet uživatelů z Ostravy je 330.
Finanční prostředky poskytnuté v rámci dotace jsou určeny na provoz služby (spotřebu materiálu, náklady na služby a na osobní náklady).</t>
  </si>
  <si>
    <t>Počet bodů: 92
MD 2019: 0 Kč
MR:
Mjr. Nováka 1455/34, 700 30 Ostrava - Hrabůvka (ambulantní forma)
Služba - stávající, ambulantní, za úhradu.
Cílem projektu je provoz denního stacionáře pro klienty s mentálním a kombinovaným postižením a PAS. Jejich situace jim zpravidla nedovoluje, aby pracovali, a zároveň nejsou schopni trávit čas sami, bez pomoci další osoby. Služba tedy umožňuje lidem, kteří jsou závislí na pomoci druhých, žít v jejich přirozeném prostředí a zároveň jejich pečovatelům nadále chodit do práce, či se věnovat jiným aktivitám.
Celkový počet uživatelů 29, počet uživatelů z Ostravy je 14.
Finanční prostředky poskytnuté v rámci dotace jsou určeny na provoz služby (spotřebu materiálu, náklady na služby a na osobní náklady).</t>
  </si>
  <si>
    <t>Počet bodů: 93
MD 2019: 0 Kč
MR:
Pavlovova 1625/65, 700 30 Ostrava - Zábřeh (ambulantní forma)
Služba - stávající, ambulantní, za úhradu.
Centrum denních služeb START má za cíl vytvoření podmínek pro podporu v nácviku soběstačnosti uživatelů, kteří vzhledem ke svému postižení nejsou schopni zajišťovat své životní potřeby samostatně, a to jak v oblasti svých zájmů a pracovního uplatnění, tak především při zvládání sebeobslužných činností.
Celkový počet uživatelů 24, počet uživatelů z Ostravy je 23.
Finanční prostředky poskytnuté v rámci dotace jsou určeny na provoz služby (náklady na služby a na osobní náklady).</t>
  </si>
  <si>
    <t>Počet bodů: 84
MD 2019: 0 Kč
MR:
Nerudova 1041, 735 81 Bohumín, Štramberská 2871/47, 703 00 Ostrava - Hulváky (ambulantní forma)
území SMO včetně širšího správního obvodu (terénní forma)
Služba - stávající, ambulantní, terénní, bez úhrady.
Cílem Poradny rané péče SALOME je provázet a podporovat rodiny dětí s nerovnoměrným vývojem nebo zdravotním postižením ve věku od narození do sedmi let včetně, v převážně domácím prostředí. 
Celkový počet uživatelů 30 (rodin), počet uživatelů z Ostravy je 23.
Finanční prostředky poskytnuté v rámci dotace jsou určeny na provoz služby (na osobní náklady).</t>
  </si>
  <si>
    <t xml:space="preserve">Počet bodů: 96
MD 2019: 0 Kč
MR:
Klostermannova 1586/25, 709 00 Ostrava (ambulantní forma)
Služba - stávající, ambulantní, za úhradu.
Cílem projektu je zajištění provozu služby osobám se sníženou soběstačností z důvodu zdravotního postižení, jejichž situace vyžaduje pravidelnou pomoc jiné osoby.
Celkový počet uživatelů 50, počet uživatelů z Ostravy je 38.
Finanční prostředky poskytnuté v rámci dotace jsou určeny na provoz služby (spotřebu materiálu, náklady na služby a na osobní náklady).
</t>
  </si>
  <si>
    <r>
      <t xml:space="preserve">Počet bodů: 92
MD 2019: 500.000 Kč (realizace klimatizace), 750.000 Kč (mzdové náklady, služby)
MR:
Klostermannova 1586/25, 709 00 Ostrava - Hulváky (pobytová forma)
Služba - stávající, pobytová, za úhradu.
Cílem je poskytovat cílové skupině osob s těžkým tělesným postižením nebo kombinovaným postižením komplexní péči v moderním pobytovém zařízení na základě individuálních potřeb uživatelů.
Celkový počet uživatelů 18, počet uživatelů z Ostravy je 14.
</t>
    </r>
    <r>
      <rPr>
        <i/>
        <u/>
        <sz val="14"/>
        <color rgb="FF000000"/>
        <rFont val="Arial"/>
        <family val="2"/>
        <charset val="238"/>
      </rPr>
      <t xml:space="preserve">Služba byla v roce 2019 financována přímo z rozpočtu SMO. Nově by měla být služba zahrnuta do víceletého financování. </t>
    </r>
    <r>
      <rPr>
        <i/>
        <sz val="14"/>
        <color rgb="FF000000"/>
        <rFont val="Arial"/>
        <family val="2"/>
        <charset val="238"/>
      </rPr>
      <t xml:space="preserve">
Finanční prostředky poskytnuté v rámci dotace jsou určeny na provoz služby (spotřebu materiálu, náklady na služby a na osobní náklady).
</t>
    </r>
    <r>
      <rPr>
        <b/>
        <i/>
        <sz val="14"/>
        <color rgb="FF000000"/>
        <rFont val="Arial"/>
        <family val="2"/>
        <charset val="238"/>
      </rPr>
      <t xml:space="preserve">Odůvodnění navrhované výše: </t>
    </r>
    <r>
      <rPr>
        <i/>
        <sz val="14"/>
        <color rgb="FF000000"/>
        <rFont val="Arial"/>
        <family val="2"/>
        <charset val="238"/>
      </rPr>
      <t>navýšení s ohledem na podíl obce a na jedinečnost poskytované služby</t>
    </r>
  </si>
  <si>
    <r>
      <t xml:space="preserve">Počet bodů: 80
MD 2019: 0 Kč
MR:
Mitušova 1330/4, 700 300 Ostrava - Hrabůvka (ambulantní forma)
území MSK (terénní forma)
Služba - sloučení SAS pro seniory a osoby se zdravotním postižením a STD, ambulantní, terénní, bez úhrady.
Projekt je zaměřen na celoroční poskytování služby sociálně terapeutických dílen pro mládež a osoby se zdravotním postižením, vedoucí k prohloubení a upevnění návyků, schopností umožňující aktivní zapojení do společnosti a zvýšení možností uplatnění na trhu práce.
Od 1.1.2020 dojde ke sloučení dvou služeb organizace, a to SAS pro seniory a osoby se zdravotním postižením a STD. Dále bude poskytována pouze služba STD v rozšířené formě. Celkové náklady projektu jsou však i v případě sloučení služeb výrazně nadhodnoceny.
Celkový počet uživatelů 24, počet uživatelů z Ostravy je 22.
Finanční prostředky poskytnuté v rámci dotace jsou určeny na provoz služby (spotřebu materiálu, náklady na služby a na osobní náklady).
</t>
    </r>
    <r>
      <rPr>
        <b/>
        <sz val="14"/>
        <color rgb="FF000000"/>
        <rFont val="Arial"/>
        <family val="2"/>
        <charset val="238"/>
      </rPr>
      <t>Odůvodnění navýšení navrhované výše dotace:</t>
    </r>
    <r>
      <rPr>
        <sz val="14"/>
        <color rgb="FF000000"/>
        <rFont val="Arial"/>
        <family val="2"/>
        <charset val="238"/>
      </rPr>
      <t xml:space="preserve"> součet poskytnutých dotací pro obě služby v roce 2019.</t>
    </r>
  </si>
  <si>
    <r>
      <t xml:space="preserve">Počet bodů: 87
MD 2019: 0 Kč
MR:
Výhradní 518/18, 718 00 Slezská Ostrava - Kunčičky (ambulantní forma)
území SMO včetně širšího správního obvodu (terénní forma)
Služba - stávající, ambulantní, terénní, bez úhrady.
Cílem projektu je nácvik a osvojení si návyků a dovedností, které klientům umožní bydlení si udržet. Sociální pracovníci motivují klienty ke zlepšení jejich sociální situace tak, aby stabilizovali své hospodaření a uměli řešit všechny své závazky a potřeby.
Celkový počet uživatelů 61 (rodin), počet uživatelů z Ostravy je 61.
Finanční prostředky poskytnuté v rámci dotace jsou určeny na provoz služby (spotřebu materiálu, náklady na služby a na osobní náklady).
</t>
    </r>
    <r>
      <rPr>
        <b/>
        <sz val="14"/>
        <color rgb="FF000000"/>
        <rFont val="Arial"/>
        <family val="2"/>
        <charset val="238"/>
      </rPr>
      <t xml:space="preserve">
Odůvodnění zvýšení navrhované výše dotace: </t>
    </r>
    <r>
      <rPr>
        <sz val="14"/>
        <color rgb="FF000000"/>
        <rFont val="Arial"/>
        <family val="2"/>
        <charset val="238"/>
      </rPr>
      <t>navýšení oproti roku 2019 o 130.000,- Kč z důvodu navýšení úvazků v přímé péči o 1,0.</t>
    </r>
  </si>
  <si>
    <t xml:space="preserve">Počet bodů: 85
MD 2019: 0 Kč
MR:
Betonářská 790/12, 712 00 Slezská Ostrava - Muglinov (ambulantní forma)
území SMO včetně širšího správního obvodu (terénní forma)
Služba - stávající, ambulantní, terénní, bez úhrady.
Cílem projektu je zajištění dobrých podmínek a zázemí pro zdravý vývoj dětí v rodinách z cílové skupiny za spolupráce rodičů a přispění k prevenci sociálního vyloučení rodin a k jejich sociální integraci poskytováním systematické a komplexní podpory při řešení hlavních příčin neuspokojivé situace rodiny a dětí, které v ní vyrůstají.
Celkový počet uživatelů 70 (rodin), počet uživatelů z Ostravy je 70.
Finanční prostředky poskytnuté v rámci dotace jsou určeny na provoz služby (spotřebu materiálu, náklady na služby a na osobní náklady).
</t>
  </si>
  <si>
    <t xml:space="preserve">Počet bodů: 87
MD 2019: 0 Kč
MR:
U Tiskárny 515/3, 702 00 Ostrava - Moravská Ostrava a Přívoz,
Dělnická 387/20, 708 00 Ostrava - Poruba (ambulantní forma)
území SMO včetně širšího správního obvodu (terénní forma)
Služba - stávající, ambulantní, terénní, bez úhrady.
Služba usiluje o pomoc uživatelům v Ostravě, aktuálně patří k nejčastěji řešeným oblastem problém s bydlením. Služba rovněž pomáhá s vyřizováním sociálních dávek, píše návrhy na soud ohledně svěřování dětí do péče, pomáhá lidem se zdravotním postižením získat příspěvky a pomůcky, na které mají nárok a pomáhá zadluženým uživatelům zlepšit jejich finanční situaci.
Celkový počet uživatelů 500, počet uživatelů z Ostravy je 495.
Finanční prostředky poskytnuté v rámci dotace jsou určeny na provoz služby (spotřebu materiálu, náklady na služby a na osobní náklady).
</t>
  </si>
  <si>
    <t>Počet bodů: 82
MD 2019: 0 Kč
MR:
Bieblova 404/8, 702 00 Ostrava - Moravská Ostrava (ambulantní forma)
Služba - stávající, ambulantní, bez úhrady.
Cílem projektu je zajistit poskytování odborného sociálního poradenství v Sociálně právní poradně obyvatelům Ostravy a okolí převážně ze sociálně vyloučených lokalit, a tak zlepšovat kvalitu jejich života.
Celkový počet uživatelů 600, počet uživatelů z Ostravy je 595.
Finanční prostředky poskytnuté v rámci dotace jsou určeny na provoz služby (spotřebu materiálu, náklady na služby a na osobní náklady).</t>
  </si>
  <si>
    <r>
      <t xml:space="preserve">Počet bodů: 96
MD 2019: 0 Kč
MR:
Čujkovova 3165/40a, 700 30 Ostrava - Jih (ambulantní forma)
Služba - stávající, ambulantní, za úhradu.
Cílem projektu je poskytování sociálních služeb v MIKASA denním stacionáři a to dětem a mladým lidem s kombinovaným postižením (středně těžkým a těžkým mentálním postižením a více vadami) a poruchami autistického spektra s atypickým (agresivním) chováním. 
Celkový počet uživatelů 32, počet uživatelů z Ostravy je 29.
Finanční prostředky poskytnuté v rámci dotace jsou určeny na provoz služby (spotřebu materiálu, náklady na služby a na osobní náklady).
</t>
    </r>
    <r>
      <rPr>
        <b/>
        <sz val="14"/>
        <color rgb="FF000000"/>
        <rFont val="Arial"/>
        <family val="2"/>
        <charset val="238"/>
      </rPr>
      <t xml:space="preserve">
Odůvodnění návrhu na navýšení dotace</t>
    </r>
    <r>
      <rPr>
        <sz val="14"/>
        <color rgb="FF000000"/>
        <rFont val="Arial"/>
        <family val="2"/>
        <charset val="238"/>
      </rPr>
      <t xml:space="preserve">: navýšení s ohledem na OPZ podíl obce na ostravské uživatele. </t>
    </r>
  </si>
  <si>
    <r>
      <t xml:space="preserve">Počet bodů: 92
MD 2019: 0 Kč
MR:
Klostermannova 1586/25, 709 00 Ostrava - Hulváky (pobytová forma)
Služba - stávající, pobytová, za úhradu.
Odlehčovací služba je určena pro osoby s mentálním, tělesným a kombinovaným postižením ve věku od 5 do 65 let. Sekundární cílovou skupinou jsou pečující osoby, kterým se prostřednictvím využití služby nabízí prostor pro nezbytný odpočinek a zařízení osobních záležitostí během poskytování péče blízké osobě.
Celkový počet uživatelů 50, počet uživatelů z Ostravy je 32.
</t>
    </r>
    <r>
      <rPr>
        <i/>
        <u/>
        <sz val="14"/>
        <color rgb="FF000000"/>
        <rFont val="Arial"/>
        <family val="2"/>
        <charset val="238"/>
      </rPr>
      <t xml:space="preserve">Služba byla v roce 2019 financována přímo z rozpočtu SMO. Nově by měla být služba zahrnuta do víceletého financování. </t>
    </r>
    <r>
      <rPr>
        <i/>
        <sz val="14"/>
        <color rgb="FF000000"/>
        <rFont val="Arial"/>
        <family val="2"/>
        <charset val="238"/>
      </rPr>
      <t xml:space="preserve">
Finanční prostředky poskytnuté v rámci dotace jsou určeny na provoz služby (spotřebu materiálu, náklady na služby a na osobní náklady).
</t>
    </r>
    <r>
      <rPr>
        <b/>
        <i/>
        <sz val="14"/>
        <color rgb="FF000000"/>
        <rFont val="Arial"/>
        <family val="2"/>
        <charset val="238"/>
      </rPr>
      <t xml:space="preserve">Odůvodnění navrhované výše: </t>
    </r>
    <r>
      <rPr>
        <i/>
        <sz val="14"/>
        <color rgb="FF000000"/>
        <rFont val="Arial"/>
        <family val="2"/>
        <charset val="238"/>
      </rPr>
      <t>navýšení z důvodu zařazení do víceletého financování a potřebnost služby</t>
    </r>
  </si>
  <si>
    <r>
      <t xml:space="preserve">Počet bodů: 79
MD 2019: 0 Kč
MR:
Ludvíka Podéště 1874/4, 708 00 Ostrava - Poruba (ambulantní forma)
Služba - stávající, ambulantní, za úhradu.
Projekt zajišťuje celoročně v rámci času stráveného v CDS poskytování ambulantních služeb osobám, které mají sníženou soběstačnost a potřebují pomoc odborného personálu.
Celkový počet uživatelů 23, počet uživatelů z Ostravy je 21.
Finanční prostředky poskytnuté v rámci dotace jsou určeny na provoz služby (spotřebu materiálu, náklady na služby a na osobní náklady).
</t>
    </r>
    <r>
      <rPr>
        <b/>
        <sz val="14"/>
        <color rgb="FF000000"/>
        <rFont val="Arial"/>
        <family val="2"/>
        <charset val="238"/>
      </rPr>
      <t xml:space="preserve">
Odůvodnění navýšení navrhované výše dotace:</t>
    </r>
    <r>
      <rPr>
        <sz val="14"/>
        <color rgb="FF000000"/>
        <rFont val="Arial"/>
        <family val="2"/>
        <charset val="238"/>
      </rPr>
      <t xml:space="preserve"> navýšení s ohledem na podíl obce a s ohledem na zvýšené náklady na zajištění prostor pro dobu rekonstrukce objektu, v níž je služba poskytována </t>
    </r>
  </si>
  <si>
    <r>
      <t xml:space="preserve">Počet bodů: 86
MD 2019: 0 Kč
MR:
Ludvíka Podéště 1874/4, 708 00 Ostrava - Poruba (ambulantní forma)
Služba - stávající, ambulantní, za úhradu.
Posláním denního stacionáře je rozšiřování a zlepšování sociálních návyků a pracovních dovedností uživatelů s ohledem na jejich měnící se individuální potřeby a snižující se podporu rodičů v budoucnu tak, aby byl uživatel v co největší možné míře samostatný a soběstačný.
Celkový počet uživatelů 38, počet uživatelů z Ostravy je 33.
Finanční prostředky poskytnuté v rámci dotace jsou určeny na provoz služby (spotřebu materiálu, náklady na služby a na osobní náklady).
</t>
    </r>
    <r>
      <rPr>
        <b/>
        <sz val="14"/>
        <color rgb="FF000000"/>
        <rFont val="Arial"/>
        <family val="2"/>
        <charset val="238"/>
      </rPr>
      <t>Odůvodnění navýšení navrhované výše dotace:</t>
    </r>
    <r>
      <rPr>
        <sz val="14"/>
        <color rgb="FF000000"/>
        <rFont val="Arial"/>
        <family val="2"/>
        <charset val="238"/>
      </rPr>
      <t xml:space="preserve"> navýšení s ohledem na podíl obce a s ohledem na zvýšené náklady na zajištění prostor pro dobu rekonstrukce objektu, v níž je služba poskytována </t>
    </r>
  </si>
  <si>
    <r>
      <t xml:space="preserve">Počet bodů: 95
MD 2019: 0 Kč
MR:
Leopolda Kříže 495/3, 721 00 Ostrava - Svinov (ambulantní forma)
Služba - stávající, ambulantní, za úhradu.
Cílem projektu je vytvářet co nejpřirozenější prostředí, jež povede k rozvoji schopností a dovedností uživatelů služby a tím k získání zkušeností a příležitostí, které mají běžně lidé v jejich věku. 
Celkový počet uživatelů 15, počet uživatelů z Ostravy je 10.
Finanční prostředky poskytnuté v rámci dotace jsou určeny na provoz služby (náklady na služby a na osobní náklady).
</t>
    </r>
    <r>
      <rPr>
        <b/>
        <sz val="14"/>
        <color rgb="FF000000"/>
        <rFont val="Arial"/>
        <family val="2"/>
        <charset val="238"/>
      </rPr>
      <t xml:space="preserve">Odůvodnění navýšení navrhované výše dotace: </t>
    </r>
    <r>
      <rPr>
        <sz val="14"/>
        <color rgb="FF000000"/>
        <rFont val="Arial"/>
        <family val="2"/>
        <charset val="238"/>
      </rPr>
      <t>navýšení s ohledem na OPZ podíl obce na ostravské uživatele.</t>
    </r>
  </si>
  <si>
    <r>
      <t xml:space="preserve">Počet bodů: 89
MD 2019: 0 Kč
MR:
Syllabova 19, 703 86 Ostrava - Vítkovice (ambulantní forma)
území SMO včetně širšího správního obvodu (terénní forma)
Služba - stávající, ambulantní, terénní, za úhradu.
Odlehčovací služba RESPIT poskytuje odlehčení, odpočinek a prostor pro zajištění potřebných záležitostí a vlastní seberealizaci osobám pečujícím o dítě či mladého člověka se zdravotním postižením. Odlehčovací služba dává oběma skupinám čas a prostor věnovat se vlastním aktivitám, aby načerpaly novou energii. 
Celkový počet uživatelů 30, počet uživatelů z Ostravy je 20.
Finanční prostředky poskytnuté v rámci dotace jsou určeny na provoz služby (spotřebu materiálu, náklady na služby a na osobní náklady).
</t>
    </r>
    <r>
      <rPr>
        <b/>
        <sz val="14"/>
        <color rgb="FF000000"/>
        <rFont val="Arial"/>
        <family val="2"/>
        <charset val="238"/>
      </rPr>
      <t xml:space="preserve">
Odůvodnění navýšení navýšení navrhované výše dotace:</t>
    </r>
    <r>
      <rPr>
        <sz val="14"/>
        <color rgb="FF000000"/>
        <rFont val="Arial"/>
        <family val="2"/>
        <charset val="238"/>
      </rPr>
      <t xml:space="preserve"> navýšení s ohledem na podíl obce </t>
    </r>
  </si>
  <si>
    <r>
      <t xml:space="preserve">Počet bodů: 79
MD 2019: 0 Kč
MR:
Kylešovská 829/35, 746 01 Opava 1; Kylešovská 2748/35A, 746 01 Opava 1; Kylešovská 818/26, 746 01 Opava 1; 17. listopadu 932/27, 747 06 Opava 6 (pobytová forma)
Služba - stávající, pobytová, za úhradu.
Posláním projektu je vytvářet chráněné prostředí a poskytovat lidem s duševním onemocněním takové služby, které vedou k posilování jejich dovedností, znalostí a návyků tak, aby po ukončení služby mohli bydlet v přirozeném prostředí, pokud možno s menší mírou podpory než v chráněném bydlení.
Celkový počet uživatelů 30, počet uživatelů z Ostravy je 15. 
Finanční prostředky poskytnuté v rámci dotace jsou určeny na provoz služby (spotřebu materiálu, náklady na služby a na osobní náklady).
</t>
    </r>
    <r>
      <rPr>
        <b/>
        <sz val="14"/>
        <color rgb="FF000000"/>
        <rFont val="Arial"/>
        <family val="2"/>
        <charset val="238"/>
      </rPr>
      <t>Vzhledem ke zjištěným nedostatkům při vykazování projektu doporučeno nastavit podmínku počtu uživatelů z Ostravy (10 uživatelů).</t>
    </r>
  </si>
  <si>
    <r>
      <t xml:space="preserve">Počet bodů: 76
MD 2019: 0 Kč
MR:
Františka Formana 251/13, 700 30 Ostrava - Dubina (ambulantní forma)
území SMO včetně širšího správního obvodu (terénní forma)
Služba - stávající, ambulantní, terénní, bez úhrady.
Cílem projektu je poskytnout uživatelům potřebnou podporu při řešení obtížné situace. Pracovníci služby informují uživatele o jejich právech, povinnostech a právem chráněných zájmech a usilují o to, aby uživatelé znali možnosti řešení své situace, výhody, nevýhody a dopady jednotlivých řešení.
Celkový počet uživatelů 140, počet uživatelů z Ostravy je 125.
Finanční prostředky poskytnuté v rámci dotace jsou určeny na provoz služby (spotřebu materiálu, náklady na služby a na osobní náklady).
</t>
    </r>
    <r>
      <rPr>
        <b/>
        <sz val="14"/>
        <color rgb="FF000000"/>
        <rFont val="Arial"/>
        <family val="2"/>
        <charset val="238"/>
      </rPr>
      <t xml:space="preserve">Odůvodnění návrhu na snížení: </t>
    </r>
    <r>
      <rPr>
        <sz val="14"/>
        <color rgb="FF000000"/>
        <rFont val="Arial"/>
        <family val="2"/>
        <charset val="238"/>
      </rPr>
      <t>služba opakovaně vykazuje nízkou efektivitu (nízký počet uživatelů, nízký počet poskytnutých intervencí)</t>
    </r>
  </si>
  <si>
    <r>
      <t xml:space="preserve">Počet bodů: 91
MD 2019: 191.000 Kč (mzdové náklady, zákonné zdravotní a sociální pojištění)
MR:
území SMO včetně širšího správního obvodu (terénní forma)
Služba - rozvoj, terénní, bez úhrady.
Cílem projektu je podpořit lidi s mentálním a vícenásobným postižením nebo duševním onemocněním v běžném životě tak, aby mohli bydlet co nejvíce samostatně ve vlastní domácnosti a využívat všechny příležitosti v místě, kde žijí.
Celkový počet uživatelů 10, počet uživatelů z Ostravy je 10.
Finanční prostředky poskytnuté v rámci dotace jsou určeny na provoz služby (na osobní náklady).
</t>
    </r>
    <r>
      <rPr>
        <b/>
        <sz val="14"/>
        <color rgb="FF000000"/>
        <rFont val="Arial"/>
        <family val="2"/>
        <charset val="238"/>
      </rPr>
      <t xml:space="preserve">
Odůvodnění navýšení navrhované výše dotace: </t>
    </r>
    <r>
      <rPr>
        <sz val="14"/>
        <color rgb="FF000000"/>
        <rFont val="Arial"/>
        <family val="2"/>
        <charset val="238"/>
      </rPr>
      <t>navýšení o 10% kvůli vyšší vypočtené OPZ - podílu obce na ostravské uživatele než byla poskytnutá dotace v roce 2019</t>
    </r>
  </si>
  <si>
    <t>Počet bodů: 87
MD: 0 Kč
MR:
Syllabova 19, 703 86 Ostrava - Vítkovice
Karla Pokorného 52A, Ostrava- Poruba (detašované pracoviště)
Služba - stávající, ambulantní, bez úhrady. Poskytování poradenství, psychoterapie a rodinné terapie osobám v nepříznivých životních situacích, zvláště osobních a vztahových.
Předpokládaný počet klientů v roce: 280 (170 z Ostravy)</t>
  </si>
  <si>
    <t>Počet bodů: 91
MD: 0 Kč
MR:
Bohumínská 452/52, 710 00 Ostrava (ambulantní forma)
statutární město Ostrava a širší správní obvod (terénní forma)
Služba - stávající, terénní a ambulantní, bez úhrady. Poskytování včasné, dosažitelné, krátkodobé pomoci a podpory dětem do 18 let a jejich blízkým v náročných životních situacích souvisejících s osobními, rodinnými, vztahovými, sociálními a školními problémy.
Předpokládaný počet klientů v roce: 150 (110 z Ostravy)</t>
  </si>
  <si>
    <t>Počet bodů: 89
MD: 0 Kč
MR:
Jahnova 867/12, 709 00 Ostrava - Mariánské Hory
statutární město Ostrava a širší správní obvod
Služba - stávající, ambulantní, bez úhrady. Podpora a pomoc osobám nacházejícím se ve složité osobní, vztahové či rodinné situaci. Služba je poskytována těm osobám, které nejsou schopny řešit své potíže bez odborné pomoci a hrozí tak prohloubení problémů ve vztazích a rodině.
Předpokládaný počet klientů v roce: 820 (620 z Ostravy)</t>
  </si>
  <si>
    <r>
      <t xml:space="preserve">Počet bodů:  96
MD: 0 Kč
MR:
Bohumínská 452/50, Ostrava - Slezská Ostrava
Čujkovova 1718/29, Ostrava - Jih
statutární město Ostrava a širší správní obvod
Služba - stávající, terénní a ambulantní, bez úhrady. Pomoc rodinám, které se nacházejí v nepříznivé sociální situaci ohrožující náležitý vývoj dětí.
Předpokládaný počet klientů v roce: 120 rodin (103 z Ostravy)
</t>
    </r>
    <r>
      <rPr>
        <b/>
        <sz val="14"/>
        <color rgb="FF000000"/>
        <rFont val="Arial"/>
        <family val="2"/>
        <charset val="238"/>
      </rPr>
      <t xml:space="preserve">
Odůvodnění navýšení: </t>
    </r>
    <r>
      <rPr>
        <sz val="14"/>
        <color rgb="FF000000"/>
        <rFont val="Arial"/>
        <family val="2"/>
        <charset val="238"/>
      </rPr>
      <t>navýšení úvazků v přímé péči</t>
    </r>
  </si>
  <si>
    <r>
      <t xml:space="preserve">Počet bodů: 81
MD: 0 Kč
MR: Jeremenkova 8, 703 00 Ostrava - Vítkovice
Služba - stávající, ambulantní, bez úhrady. Poskytnutí pomoci uživatelům zorientovat se v jejich obtížné situaci, kterou nedokáží  řešit vlastními silami. Služba s širokou cílovou skupinou.
Předpokládaný počet klientů v roce: 534 (506 z Ostravy)
</t>
    </r>
    <r>
      <rPr>
        <b/>
        <sz val="14"/>
        <color rgb="FF000000"/>
        <rFont val="Arial"/>
        <family val="2"/>
        <charset val="238"/>
      </rPr>
      <t xml:space="preserve">Odůvodnění navýšení: </t>
    </r>
    <r>
      <rPr>
        <sz val="14"/>
        <color rgb="FF000000"/>
        <rFont val="Arial"/>
        <family val="2"/>
        <charset val="238"/>
      </rPr>
      <t>dotace navýšena s ohledem na podíl obce</t>
    </r>
  </si>
  <si>
    <r>
      <t xml:space="preserve">Body: 23
MD: 50 000 Kč
MR: statutární město Ostrava a širší správní obvod
Služba - nová, terénní, bez úhrady.Pomoc dětem, studentům a všem, kteří jednají v jejich zájmu. Poskytuje krizovou intervenci a poradenství pro klienty z celé České republiky prostřednictvím telefonu, chatu a emailu. Organizace nedodala povinné přílohy ani po vyžádání.
</t>
    </r>
    <r>
      <rPr>
        <b/>
        <sz val="14"/>
        <color rgb="FF000000"/>
        <rFont val="Arial"/>
        <family val="2"/>
        <charset val="238"/>
      </rPr>
      <t xml:space="preserve">
Odůvodnění neposkytnutí: </t>
    </r>
    <r>
      <rPr>
        <sz val="14"/>
        <color rgb="FF000000"/>
        <rFont val="Arial"/>
        <family val="2"/>
        <charset val="238"/>
      </rPr>
      <t>projekt nedosáhl potřebného počtu bodů - nesplnění podmínek výběrového řízení (nedodání požadovaných příloh) - služba nebyla doposud podpořena v dotačním řízení SMO, nejsou proto dostupné informace z monitorovacích návštěv a vyúčtování, danou službu na území SMO zajišťuje jiný poskytovatel</t>
    </r>
  </si>
  <si>
    <t>Počet bodů: 93
MD: 0 Kč
MR: Bastlova 9, 700 30 Ostrava
statutární město Ostrava a širší správní obvod
Aktivita - stávající, bez úhrady.
Další specifikace: Prostřednictvím mentoringu dobrovolníků bude poskytována pomoc dětem a mládeži v náročné situaci způsobené např. zdravotním, výchovným, sociálním či jiným znevýhodněním. Zapojeno bude minimálně 20 dobrovolníků.</t>
  </si>
  <si>
    <t>Počet bodů: 84
MD: 0 Kč
MR: Štramberská 2871/47, 703 00 Ostrava
statutární město Ostrava a širší správní obvod
Služba - stávající, terénní, bez úhrady. Sociálně aktivizační služba se zaměřuje na rodiny, u kterých jejich dlouhodobá nepříznivá životní a sociální situace negativně ovlivňuje zdravý vývoj dětí.
Předpokládaný počet klientů v roce: 40 (rodin)</t>
  </si>
  <si>
    <t>Počet bodů: 83
MD: 0 Kč
MR:
Bieblova 6, 702 00 Ostrava (ambulantní forma)
statutární město Ostrava a širší správní obvod (terénní forma)
Služba - stávající, terénní a ambulantní, bez úhrady. Zaměřeno na předcházení umístění dítěte do úst.péče.
Předpokládaný počet klientů v roce: 80 rodin (76 z Ostravy)</t>
  </si>
  <si>
    <r>
      <t>Počet bodů: 94
MD: 0 Kč
MR:
Žerotínova 1230/1, 702 00 Ostrava
statutární město Ostrava a širší správní obvod
Aktivita - stávající, terénní, bez úhrady.
Další specifikace: Poskytnutí podpory při nefungujících kontaktech rodičů s dítětem, a to formou asistencí u kontaktů vč. přípravy na ně. Zapojeno bude minimálně 20 rodin.</t>
    </r>
    <r>
      <rPr>
        <b/>
        <sz val="14"/>
        <color rgb="FF000000"/>
        <rFont val="Arial"/>
        <family val="2"/>
        <charset val="238"/>
      </rPr>
      <t/>
    </r>
  </si>
  <si>
    <t>Počet bodů: 63
MD: 0 Kč
MR: U Nových Válcoven 9, 709 00 Ostrava - Mariánské Hory
Služba - nová, ambulantní, bez úhrady. Nízkoprahové denní centrum nabízí služby mužům a ženám bez přístřeší starším 18 let, kteří se z různých příčin ocitli v nepříznivé sociální situaci. Poskytuje prostor pro stravu, teplo a hygienu. Projekt doposud financován z Individuálního projektu 2 MSK, kdy dotace do Fondu MSK byla od SMO 391.000,- Kč.
Předpoklad celkového počtu klientů v roce: 680</t>
  </si>
  <si>
    <r>
      <t xml:space="preserve">Počet bodů: 91
MD: 0 Kč
MR: statutární město Ostrava
Aktivita - stávající, bez úhrady. Aktivity organizací Armáda spásy v České republice, z.s. a Charity Ostrava k Mezinárodnímu dni za vymýcení chuby. Cílem je připomenout široké veřejnosti problematiku chudoby a sociálního vyloučení prostřednictvím odborného semináře, ekumenického setkání a setkání s klienty. </t>
    </r>
    <r>
      <rPr>
        <b/>
        <sz val="14"/>
        <color rgb="FF000000"/>
        <rFont val="Arial"/>
        <family val="2"/>
        <charset val="238"/>
      </rPr>
      <t xml:space="preserve">Projekt byl dříve financován přímo z rozpočtu města.
Odůvodnění snížení: </t>
    </r>
    <r>
      <rPr>
        <sz val="14"/>
        <color rgb="FF000000"/>
        <rFont val="Arial"/>
        <family val="2"/>
        <charset val="238"/>
      </rPr>
      <t xml:space="preserve">částka poskytnutá v roce 2019 byla navýšena kvůli zakoupení stojanů pro konání aktivity, pro rok 2020 je proto částka návrhu o danou položku ponížena </t>
    </r>
  </si>
  <si>
    <t>Počet bodů: 69
MD: 0 Kč
MR:
Žerotínova 1230/1, 702 00 Ostrava
statutární město Ostrava a širší správní obvod
Služba - nová, terénní, bez úhrady. Služba se zaměřeuje na zvyšování zdravotní gramotnosti, dostupnosti zdravotních a dalších adekvátních služeb, výhod či finančního zajištění v souvislosti se zdravotním stavem osob ohrožených sociálním vyloučením nebo sociálně vyloučených. Služba do 30. 4. 2020 financována z Operačního programu zaměstnanost.
Předpokládaný počet klientů: 120</t>
  </si>
  <si>
    <t xml:space="preserve">Počet bodů: 93
MD 2019: 0 Kč
MR:
území SMO včetně širšího správního obvodu (terénní forma)
Služba - stávající, terénní, bez úhrady.
Projekt zajišťuje komplexní poskytování zdravotních, sociálních a edukačních služeb na území města Ostravy osobám, poskytujícím placené sexuální služby nebo pohybujícím se v tomto prostředí. V rámci terénního programu pracovníci navázují kontaktu přímo v pracovním prostředí uživatelů služby. 
Celkový počet uživatelů 160, počet uživatelů z Ostravy je 160.
Finanční prostředky poskytnuté v rámci dotace jsou určeny na provoz služby (spotřebu materiálu, náklady na služby a na osobní náklady).
</t>
  </si>
  <si>
    <r>
      <t xml:space="preserve">Počet bodů: 84
MD 2019: 0 Kč
MR:
Škrobálkova 540/35, 718 00 Slezská Ostrava - Kunčičky, Holvekova 204/44, 718 00 Slezská Ostrava - Kunčičky (ambulantní forma)
území SMO včetně širšího správního obvodu (terénní forma)
Služba - stávající, ambulantní, terénní, bez úhrady.
Cílem projektu je zajištění dobrých podmínek a zázemí pro zdravý vývoj dětí v rodinách z cílové skupiny za spolupráce rodičů a prevence sociálního vyloučení rodin. Služba usiluje o komplexní podporu při řešení hlavních příčin krizové situace rodiny a dětí, které v ní vyrůstají.
Celkový počet uživatelů 80 (rodin), počet uživatelů z Ostravy je 80.
Finanční prostředky poskytnuté v rámci dotace jsou určeny na provoz služby (spotřebu materiálu, náklady na služby a na osobní náklady).
</t>
    </r>
    <r>
      <rPr>
        <b/>
        <sz val="14"/>
        <color rgb="FF000000"/>
        <rFont val="Arial"/>
        <family val="2"/>
        <charset val="238"/>
      </rPr>
      <t>Odůvodnění snížení navrhované výše dotace:</t>
    </r>
    <r>
      <rPr>
        <sz val="14"/>
        <color rgb="FF000000"/>
        <rFont val="Arial"/>
        <family val="2"/>
        <charset val="238"/>
      </rPr>
      <t xml:space="preserve"> ve službě došlo ke snížení počtu úvazků o 1,0 (náklad 130.000 Kč), následně byla částka navrhované výše navýšena s ohledem na podíl obce.</t>
    </r>
  </si>
  <si>
    <r>
      <t xml:space="preserve">Počet bodů: 82
MD 2019: 0 Kč
MR:
Betonářská 790/12, 712 00 Slezská Ostrava - Muglinov, Holvekova 44, 718 00 Slezská Ostrava - Kunčičky (ambulantní forma)
Služba - stávající, ambulantní, bez úhrady.
Posláním projektu je vytvořit bezpečný prostor pro děti a mládež, které žijí v málo podnětném sociálním prostředí. V tomto prostoru služba nabízí pomoc a podporu při řešení obtížných životních situacích. 
Celkový počet uživatelů 240 (130 NZDM Vesnička soužití, 110 NZDM Horizont), počet uživatelů z Ostravy je 240.
Finanční prostředky poskytnuté v rámci dotace jsou určeny na provoz služby (spotřebu materiálu, náklady na služby a na osobní náklady).
</t>
    </r>
    <r>
      <rPr>
        <b/>
        <sz val="14"/>
        <color rgb="FF000000"/>
        <rFont val="Arial"/>
        <family val="2"/>
        <charset val="238"/>
      </rPr>
      <t>Odůvodnění snížení navrhované výše dotace</t>
    </r>
    <r>
      <rPr>
        <sz val="14"/>
        <color rgb="FF000000"/>
        <rFont val="Arial"/>
        <family val="2"/>
        <charset val="238"/>
      </rPr>
      <t xml:space="preserve">: snížení s ohledem na podíl obce. </t>
    </r>
  </si>
  <si>
    <t xml:space="preserve">Počet bodů: 82
MD 2019: 0 Kč
MR:
území SMO včetně širšího správního obvodu (terénní forma)
Služba - stávající, terénní, bez úhrady.
Cílem projektu je zajištění poskytování sociální služby, jež bude realizována v přirozeném sociálním prostředí uživatelů nebo prostřednictvím doprovodů na nejrůznější instituce. Zaměstnanci usilují o prosazování práv a oprávněných zájmů znevýhodněných osob a posilují jejich odpovědnosti za svůj život. 
Celkový počet uživatelů 220, počet uživatelů z Ostravy je 220.
Finanční prostředky poskytnuté v rámci dotace jsou určeny na provoz služby (spotřebu materiálu, náklady na služby a na osobní náklady).
</t>
  </si>
  <si>
    <t>Počet bodů: 76
MD 2019: 0 Kč
MR:
u Tiskárny 515/3, 702 00 Ostrava - Přívoz,
Jílová 36, 702 00 Ostrava - Přívoz, 
území SMO včetně širšího správního obvodu
Aktivita - stávající, bez úhrady.
Cílem projektu je zajištění realizace potravinové a hmotné pomoci lidem v nouzi a zajištění dobrovolnictví (při poskytování potravinové a hmotné pomoci a při pomoci s přípravou na vyučování). 
Celkový počet dobrovolníků 10.
Finanční prostředky poskytnuté v rámci dotace jsou určeny na provoz služby (spotřebu materiálu, náklady na služby a na osobní náklady).</t>
  </si>
  <si>
    <r>
      <t xml:space="preserve">Počet bodů: 89
MD 2019: 145.000 Kč (vybavení nově pronajatých prostor)
MR:
28.října 124, 702 00 Ostrava - Moravská Ostrava a Přívoz (ambulantní forma)
území SMO včetně širšího správního obvodu (terénní forma)
Služba - stávající, ambulantní, terénní, bez úhrady.
Poradna Bílého kruhu bezpečí plánuje poskytovat odbornou pomoc obětem trestných činů, zejména zvlášť zranitelným obětem, potažmo také svědkům trestné činnosti a pozůstalým po obětech, a to formou odborného sociálního poradenství, přednáškovou a ediční činností v rámci prevence kriminality. 
V roce 2020 dojde ke systémové změně, současně s poradci bude služba zajišťována třetím pracovníkem (dobrovolníkem), a to asistentem na příjmu. Dojde rovněž k rozšíření prostor, v nichž je služba poskytována. 
Celkový počet uživatelů 450, počet uživatelů z Ostravy je 400.
Finanční prostředky poskytnuté v rámci dotace jsou určeny na provoz služby (spotřebu materiálu a náklady na služby).
</t>
    </r>
    <r>
      <rPr>
        <b/>
        <sz val="14"/>
        <color rgb="FF000000"/>
        <rFont val="Arial"/>
        <family val="2"/>
        <charset val="238"/>
      </rPr>
      <t xml:space="preserve">Odůvodnění navýšení navrhované výše dotace: </t>
    </r>
    <r>
      <rPr>
        <sz val="14"/>
        <color rgb="FF000000"/>
        <rFont val="Arial"/>
        <family val="2"/>
        <charset val="238"/>
      </rPr>
      <t>navýšení s ohledem na podíl obce.</t>
    </r>
  </si>
  <si>
    <t>Oblast sociální péče</t>
  </si>
  <si>
    <t>Celkový návrh</t>
  </si>
  <si>
    <t>Oblast prevence kriminality</t>
  </si>
  <si>
    <t>Oblast prevence kriminality - dary</t>
  </si>
  <si>
    <t>Oblast prevence kriminality - transfer</t>
  </si>
  <si>
    <t>Celkem za individuální žádosti</t>
  </si>
  <si>
    <t>Mezisoučet za dotace a dary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</si>
</sst>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0\ &quot;Kč&quot;_-;\-* #,##0\ &quot;Kč&quot;_-;_-* &quot;-&quot;\ &quot;Kč&quot;_-;_-@_-"/>
    <numFmt numFmtId="164" formatCode="#,##0\ &quot;Kč&quot;"/>
  </numFmts>
  <fonts count="11" x14ac:knownFonts="1">
    <font>
      <sz val="10"/>
      <color rgb="FF000000"/>
      <name val="Arial"/>
    </font>
    <font>
      <sz val="10"/>
      <color rgb="FF000000"/>
      <name val="Arial"/>
      <family val="2"/>
      <charset val="238"/>
    </font>
    <font>
      <b/>
      <sz val="16"/>
      <color rgb="FF000000"/>
      <name val="Arial"/>
      <family val="2"/>
      <charset val="238"/>
    </font>
    <font>
      <b/>
      <i/>
      <sz val="12"/>
      <color rgb="FF000000"/>
      <name val="Arial"/>
      <family val="2"/>
      <charset val="238"/>
    </font>
    <font>
      <sz val="16"/>
      <color rgb="FF000000"/>
      <name val="Arial"/>
      <family val="2"/>
      <charset val="238"/>
    </font>
    <font>
      <i/>
      <sz val="12"/>
      <color rgb="FF000000"/>
      <name val="Arial"/>
      <family val="2"/>
      <charset val="238"/>
    </font>
    <font>
      <b/>
      <sz val="14"/>
      <color rgb="FF000000"/>
      <name val="Arial"/>
      <family val="2"/>
      <charset val="238"/>
    </font>
    <font>
      <sz val="14"/>
      <color rgb="FF000000"/>
      <name val="Arial"/>
      <family val="2"/>
      <charset val="238"/>
    </font>
    <font>
      <i/>
      <sz val="14"/>
      <color rgb="FF000000"/>
      <name val="Arial"/>
      <family val="2"/>
      <charset val="238"/>
    </font>
    <font>
      <b/>
      <i/>
      <sz val="14"/>
      <color rgb="FF000000"/>
      <name val="Arial"/>
      <family val="2"/>
      <charset val="238"/>
    </font>
    <font>
      <i/>
      <u/>
      <sz val="14"/>
      <color rgb="FF000000"/>
      <name val="Arial"/>
      <family val="2"/>
      <charset val="238"/>
    </font>
  </fonts>
  <fills count="12">
    <fill>
      <patternFill patternType="none"/>
    </fill>
    <fill>
      <patternFill patternType="gray125"/>
    </fill>
    <fill>
      <patternFill patternType="solid">
        <fgColor rgb="FF00FFFF"/>
        <bgColor rgb="FF000000"/>
      </patternFill>
    </fill>
    <fill>
      <patternFill patternType="solid">
        <fgColor rgb="FFFFFF00"/>
        <bgColor rgb="FF000000"/>
      </patternFill>
    </fill>
    <fill>
      <patternFill patternType="solid">
        <fgColor theme="9" tint="0.79998168889431442"/>
        <bgColor rgb="FF00000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4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right style="thin">
        <color rgb="FF000000"/>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medium">
        <color rgb="FF000000"/>
      </bottom>
      <diagonal/>
    </border>
    <border>
      <left style="thin">
        <color rgb="FF000000"/>
      </left>
      <right style="thin">
        <color rgb="FF000000"/>
      </right>
      <top style="thin">
        <color indexed="64"/>
      </top>
      <bottom/>
      <diagonal/>
    </border>
    <border>
      <left style="thin">
        <color rgb="FF000000"/>
      </left>
      <right style="thin">
        <color indexed="64"/>
      </right>
      <top style="thin">
        <color indexed="64"/>
      </top>
      <bottom/>
      <diagonal/>
    </border>
    <border>
      <left style="thin">
        <color rgb="FF000000"/>
      </left>
      <right style="thin">
        <color rgb="FF000000"/>
      </right>
      <top style="thin">
        <color rgb="FF000000"/>
      </top>
      <bottom style="medium">
        <color rgb="FF000000"/>
      </bottom>
      <diagonal/>
    </border>
  </borders>
  <cellStyleXfs count="3">
    <xf numFmtId="0" fontId="0" fillId="0" borderId="0"/>
    <xf numFmtId="9" fontId="1" fillId="0" borderId="0" applyFont="0" applyFill="0" applyBorder="0" applyAlignment="0" applyProtection="0"/>
    <xf numFmtId="0" fontId="1" fillId="0" borderId="0"/>
  </cellStyleXfs>
  <cellXfs count="212">
    <xf numFmtId="0" fontId="0" fillId="0" borderId="0" xfId="0"/>
    <xf numFmtId="0" fontId="2" fillId="8" borderId="5" xfId="2" applyFont="1" applyFill="1" applyBorder="1" applyAlignment="1">
      <alignment vertical="center"/>
    </xf>
    <xf numFmtId="0" fontId="2" fillId="8" borderId="5" xfId="2" applyFont="1" applyFill="1" applyBorder="1" applyAlignment="1">
      <alignment horizontal="center" vertical="center" wrapText="1"/>
    </xf>
    <xf numFmtId="0" fontId="2" fillId="8" borderId="5" xfId="2" applyFont="1" applyFill="1" applyBorder="1" applyAlignment="1">
      <alignment horizontal="center" vertical="center"/>
    </xf>
    <xf numFmtId="0" fontId="3" fillId="9" borderId="14" xfId="2" applyFont="1" applyFill="1" applyBorder="1" applyAlignment="1">
      <alignment horizontal="center" vertical="center" wrapText="1"/>
    </xf>
    <xf numFmtId="0" fontId="1" fillId="0" borderId="0" xfId="2"/>
    <xf numFmtId="0" fontId="2" fillId="9" borderId="5" xfId="2" applyFont="1" applyFill="1" applyBorder="1" applyAlignment="1">
      <alignment vertical="center" wrapText="1"/>
    </xf>
    <xf numFmtId="0" fontId="2" fillId="9" borderId="5" xfId="2" applyFont="1" applyFill="1" applyBorder="1" applyAlignment="1">
      <alignment horizontal="center" vertical="center" wrapText="1"/>
    </xf>
    <xf numFmtId="164" fontId="4" fillId="0" borderId="5" xfId="2" applyNumberFormat="1" applyFont="1" applyFill="1" applyBorder="1" applyAlignment="1">
      <alignment horizontal="right" vertical="center"/>
    </xf>
    <xf numFmtId="164" fontId="4" fillId="9" borderId="5" xfId="2" applyNumberFormat="1" applyFont="1" applyFill="1" applyBorder="1" applyAlignment="1">
      <alignment horizontal="right" vertical="center"/>
    </xf>
    <xf numFmtId="42" fontId="5" fillId="9" borderId="15" xfId="2" applyNumberFormat="1" applyFont="1" applyFill="1" applyBorder="1" applyAlignment="1">
      <alignment horizontal="right" vertical="center"/>
    </xf>
    <xf numFmtId="164" fontId="4" fillId="0" borderId="5" xfId="2" applyNumberFormat="1" applyFont="1" applyBorder="1" applyAlignment="1">
      <alignment horizontal="right" vertical="center"/>
    </xf>
    <xf numFmtId="0" fontId="2" fillId="8" borderId="5" xfId="2" applyFont="1" applyFill="1" applyBorder="1" applyAlignment="1">
      <alignment vertical="center" wrapText="1"/>
    </xf>
    <xf numFmtId="164" fontId="2" fillId="8" borderId="5" xfId="2" applyNumberFormat="1" applyFont="1" applyFill="1" applyBorder="1" applyAlignment="1">
      <alignment horizontal="right" vertical="center"/>
    </xf>
    <xf numFmtId="0" fontId="4" fillId="0" borderId="0" xfId="2" applyFont="1" applyAlignment="1">
      <alignment vertical="center"/>
    </xf>
    <xf numFmtId="0" fontId="1" fillId="0" borderId="0" xfId="2" applyFont="1"/>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applyAlignment="1">
      <alignment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7" fillId="0" borderId="2" xfId="0" applyNumberFormat="1" applyFont="1" applyBorder="1" applyAlignment="1">
      <alignment vertical="center" wrapText="1"/>
    </xf>
    <xf numFmtId="164" fontId="7" fillId="0" borderId="1" xfId="0" applyNumberFormat="1" applyFont="1" applyBorder="1" applyAlignment="1">
      <alignment vertical="center" wrapText="1"/>
    </xf>
    <xf numFmtId="10" fontId="7" fillId="0" borderId="1" xfId="1" applyNumberFormat="1" applyFont="1" applyBorder="1" applyAlignment="1">
      <alignment vertical="center" wrapText="1"/>
    </xf>
    <xf numFmtId="164" fontId="7" fillId="7" borderId="1" xfId="0" applyNumberFormat="1" applyFont="1" applyFill="1" applyBorder="1" applyAlignment="1">
      <alignment vertical="center" wrapText="1"/>
    </xf>
    <xf numFmtId="164" fontId="7" fillId="3" borderId="1" xfId="0" applyNumberFormat="1" applyFont="1" applyFill="1" applyBorder="1" applyAlignment="1">
      <alignment vertical="center" wrapText="1"/>
    </xf>
    <xf numFmtId="164" fontId="7" fillId="4" borderId="1" xfId="0" applyNumberFormat="1" applyFont="1" applyFill="1" applyBorder="1" applyAlignment="1">
      <alignment vertical="center" wrapText="1"/>
    </xf>
    <xf numFmtId="0" fontId="7" fillId="0" borderId="39" xfId="0" applyFont="1" applyBorder="1" applyAlignment="1">
      <alignment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vertical="center" wrapText="1"/>
    </xf>
    <xf numFmtId="164" fontId="7" fillId="0" borderId="4" xfId="0" applyNumberFormat="1" applyFont="1" applyBorder="1" applyAlignment="1">
      <alignment vertical="center" wrapText="1"/>
    </xf>
    <xf numFmtId="164" fontId="7" fillId="0" borderId="3" xfId="0" applyNumberFormat="1" applyFont="1" applyBorder="1" applyAlignment="1">
      <alignment vertical="center" wrapText="1"/>
    </xf>
    <xf numFmtId="10" fontId="7" fillId="0" borderId="3" xfId="1" applyNumberFormat="1" applyFont="1" applyBorder="1" applyAlignment="1">
      <alignment vertical="center" wrapText="1"/>
    </xf>
    <xf numFmtId="164" fontId="7" fillId="7" borderId="3" xfId="0" applyNumberFormat="1" applyFont="1" applyFill="1" applyBorder="1" applyAlignment="1">
      <alignment vertical="center" wrapText="1"/>
    </xf>
    <xf numFmtId="164" fontId="7" fillId="3" borderId="3" xfId="0" applyNumberFormat="1" applyFont="1" applyFill="1" applyBorder="1" applyAlignment="1">
      <alignment vertical="center" wrapText="1"/>
    </xf>
    <xf numFmtId="164" fontId="7" fillId="4" borderId="3" xfId="0" applyNumberFormat="1" applyFont="1" applyFill="1" applyBorder="1" applyAlignment="1">
      <alignment vertical="center" wrapText="1"/>
    </xf>
    <xf numFmtId="0" fontId="8" fillId="0" borderId="6" xfId="0" applyFont="1" applyBorder="1" applyAlignment="1">
      <alignment vertical="center" wrapText="1"/>
    </xf>
    <xf numFmtId="164" fontId="8" fillId="0" borderId="7" xfId="0" applyNumberFormat="1" applyFont="1" applyBorder="1" applyAlignment="1">
      <alignment vertical="center" wrapText="1"/>
    </xf>
    <xf numFmtId="164" fontId="8" fillId="0" borderId="6" xfId="0" applyNumberFormat="1" applyFont="1" applyBorder="1" applyAlignment="1">
      <alignment vertical="center" wrapText="1"/>
    </xf>
    <xf numFmtId="10" fontId="8" fillId="0" borderId="6" xfId="1" applyNumberFormat="1" applyFont="1" applyBorder="1" applyAlignment="1">
      <alignment vertical="center" wrapText="1"/>
    </xf>
    <xf numFmtId="164" fontId="8" fillId="7" borderId="6" xfId="0" applyNumberFormat="1" applyFont="1" applyFill="1" applyBorder="1" applyAlignment="1">
      <alignment vertical="center" wrapText="1"/>
    </xf>
    <xf numFmtId="164" fontId="8" fillId="3" borderId="6" xfId="0" applyNumberFormat="1" applyFont="1" applyFill="1" applyBorder="1" applyAlignment="1">
      <alignment vertical="center" wrapText="1"/>
    </xf>
    <xf numFmtId="164" fontId="8" fillId="4" borderId="6" xfId="0" applyNumberFormat="1" applyFont="1" applyFill="1" applyBorder="1" applyAlignment="1">
      <alignment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wrapText="1"/>
    </xf>
    <xf numFmtId="0" fontId="6" fillId="6" borderId="9" xfId="0" applyFont="1" applyFill="1" applyBorder="1" applyAlignment="1">
      <alignment horizontal="center" vertical="center"/>
    </xf>
    <xf numFmtId="0" fontId="6" fillId="6" borderId="9" xfId="0" applyFont="1" applyFill="1" applyBorder="1" applyAlignment="1">
      <alignment vertical="center"/>
    </xf>
    <xf numFmtId="0" fontId="6" fillId="6" borderId="10" xfId="0" applyFont="1" applyFill="1" applyBorder="1" applyAlignment="1">
      <alignment vertical="center"/>
    </xf>
    <xf numFmtId="0" fontId="6" fillId="6" borderId="8" xfId="0" applyFont="1" applyFill="1" applyBorder="1" applyAlignment="1">
      <alignment vertical="center"/>
    </xf>
    <xf numFmtId="164" fontId="6" fillId="6" borderId="5" xfId="0" applyNumberFormat="1" applyFont="1" applyFill="1" applyBorder="1" applyAlignment="1">
      <alignment vertical="center"/>
    </xf>
    <xf numFmtId="10" fontId="9" fillId="6" borderId="5" xfId="1" applyNumberFormat="1" applyFont="1" applyFill="1" applyBorder="1" applyAlignment="1">
      <alignment vertical="center" wrapText="1"/>
    </xf>
    <xf numFmtId="0" fontId="7" fillId="0" borderId="0" xfId="0" applyFont="1"/>
    <xf numFmtId="0" fontId="7" fillId="0" borderId="0" xfId="0" applyFont="1" applyAlignment="1">
      <alignment horizontal="center" vertical="center"/>
    </xf>
    <xf numFmtId="0" fontId="6" fillId="2" borderId="1" xfId="2" applyFont="1" applyFill="1" applyBorder="1" applyAlignment="1">
      <alignment horizontal="center" vertical="center" wrapText="1"/>
    </xf>
    <xf numFmtId="164" fontId="6" fillId="2" borderId="1" xfId="2" applyNumberFormat="1" applyFont="1" applyFill="1" applyBorder="1" applyAlignment="1">
      <alignment horizontal="center" vertical="center" wrapText="1"/>
    </xf>
    <xf numFmtId="0" fontId="6" fillId="2" borderId="39"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7" fillId="0" borderId="0" xfId="2" applyFont="1" applyAlignment="1">
      <alignment wrapText="1"/>
    </xf>
    <xf numFmtId="0" fontId="7" fillId="0" borderId="1" xfId="2" applyFont="1" applyBorder="1" applyAlignment="1">
      <alignment horizontal="center" vertical="center" wrapText="1"/>
    </xf>
    <xf numFmtId="0" fontId="7" fillId="0" borderId="1" xfId="2" applyFont="1" applyBorder="1" applyAlignment="1">
      <alignment vertical="center" wrapText="1"/>
    </xf>
    <xf numFmtId="164" fontId="7" fillId="0" borderId="1" xfId="2" applyNumberFormat="1" applyFont="1" applyBorder="1" applyAlignment="1">
      <alignment vertical="center" wrapText="1"/>
    </xf>
    <xf numFmtId="10" fontId="7" fillId="0" borderId="1" xfId="2" applyNumberFormat="1" applyFont="1" applyBorder="1" applyAlignment="1">
      <alignment vertical="center" wrapText="1"/>
    </xf>
    <xf numFmtId="164" fontId="7" fillId="7" borderId="1" xfId="2" applyNumberFormat="1" applyFont="1" applyFill="1" applyBorder="1" applyAlignment="1">
      <alignment vertical="center" wrapText="1"/>
    </xf>
    <xf numFmtId="164" fontId="7" fillId="3" borderId="1" xfId="2" applyNumberFormat="1" applyFont="1" applyFill="1" applyBorder="1" applyAlignment="1">
      <alignment vertical="center" wrapText="1"/>
    </xf>
    <xf numFmtId="164" fontId="7" fillId="4" borderId="1" xfId="2" applyNumberFormat="1" applyFont="1" applyFill="1" applyBorder="1" applyAlignment="1">
      <alignment vertical="center" wrapText="1"/>
    </xf>
    <xf numFmtId="164" fontId="7" fillId="4" borderId="1" xfId="2" applyNumberFormat="1" applyFont="1" applyFill="1" applyBorder="1" applyAlignment="1">
      <alignment horizontal="right" vertical="center" wrapText="1"/>
    </xf>
    <xf numFmtId="0" fontId="7" fillId="0" borderId="8" xfId="2" applyFont="1" applyBorder="1" applyAlignment="1">
      <alignment horizontal="center" vertical="center" wrapText="1"/>
    </xf>
    <xf numFmtId="0" fontId="7" fillId="0" borderId="5" xfId="2" applyFont="1" applyBorder="1" applyAlignment="1">
      <alignment horizontal="center" vertical="center" wrapText="1"/>
    </xf>
    <xf numFmtId="0" fontId="7" fillId="0" borderId="39" xfId="2" applyFont="1" applyBorder="1" applyAlignment="1">
      <alignment vertical="center" wrapText="1"/>
    </xf>
    <xf numFmtId="0" fontId="7" fillId="0" borderId="11" xfId="2" applyFont="1" applyBorder="1" applyAlignment="1">
      <alignment horizontal="center" vertical="center" wrapText="1"/>
    </xf>
    <xf numFmtId="0" fontId="7" fillId="0" borderId="11" xfId="2" applyFont="1" applyBorder="1" applyAlignment="1">
      <alignment vertical="center" wrapText="1"/>
    </xf>
    <xf numFmtId="164" fontId="7" fillId="0" borderId="11" xfId="2" applyNumberFormat="1" applyFont="1" applyBorder="1" applyAlignment="1">
      <alignment vertical="center" wrapText="1"/>
    </xf>
    <xf numFmtId="164" fontId="7" fillId="7" borderId="11" xfId="2" applyNumberFormat="1" applyFont="1" applyFill="1" applyBorder="1" applyAlignment="1">
      <alignment vertical="center" wrapText="1"/>
    </xf>
    <xf numFmtId="164" fontId="7" fillId="3" borderId="11" xfId="2" applyNumberFormat="1" applyFont="1" applyFill="1" applyBorder="1" applyAlignment="1">
      <alignment vertical="center" wrapText="1"/>
    </xf>
    <xf numFmtId="164" fontId="7" fillId="4" borderId="11" xfId="2" applyNumberFormat="1" applyFont="1" applyFill="1" applyBorder="1" applyAlignment="1">
      <alignment vertical="center" wrapText="1"/>
    </xf>
    <xf numFmtId="164" fontId="7" fillId="4" borderId="11" xfId="2" applyNumberFormat="1" applyFont="1" applyFill="1" applyBorder="1" applyAlignment="1">
      <alignment horizontal="right" vertical="center" wrapText="1"/>
    </xf>
    <xf numFmtId="10" fontId="7" fillId="0" borderId="11" xfId="2" applyNumberFormat="1" applyFont="1" applyBorder="1" applyAlignment="1">
      <alignment vertical="center" wrapText="1"/>
    </xf>
    <xf numFmtId="0" fontId="7" fillId="0" borderId="40" xfId="2" applyFont="1" applyBorder="1" applyAlignment="1">
      <alignment vertical="center" wrapText="1"/>
    </xf>
    <xf numFmtId="0" fontId="7" fillId="0" borderId="37" xfId="2" applyFont="1" applyBorder="1" applyAlignment="1">
      <alignment horizontal="center" vertical="center" wrapText="1"/>
    </xf>
    <xf numFmtId="0" fontId="7" fillId="0" borderId="13" xfId="2" applyFont="1" applyBorder="1" applyAlignment="1">
      <alignment horizontal="center" vertical="center" wrapText="1"/>
    </xf>
    <xf numFmtId="0" fontId="7" fillId="6" borderId="9" xfId="2" applyFont="1" applyFill="1" applyBorder="1" applyAlignment="1">
      <alignment horizontal="center" vertical="center" wrapText="1"/>
    </xf>
    <xf numFmtId="0" fontId="7" fillId="6" borderId="10" xfId="2" applyFont="1" applyFill="1" applyBorder="1" applyAlignment="1">
      <alignment wrapText="1"/>
    </xf>
    <xf numFmtId="0" fontId="6" fillId="6" borderId="10" xfId="2" applyFont="1" applyFill="1" applyBorder="1" applyAlignment="1">
      <alignment horizontal="center" vertical="center" wrapText="1"/>
    </xf>
    <xf numFmtId="164" fontId="6" fillId="6" borderId="34" xfId="2" applyNumberFormat="1" applyFont="1" applyFill="1" applyBorder="1" applyAlignment="1">
      <alignment horizontal="center" vertical="center" wrapText="1"/>
    </xf>
    <xf numFmtId="10" fontId="6" fillId="6" borderId="34" xfId="2" applyNumberFormat="1" applyFont="1" applyFill="1" applyBorder="1" applyAlignment="1">
      <alignment horizontal="center" vertical="center" wrapText="1"/>
    </xf>
    <xf numFmtId="0" fontId="7" fillId="6" borderId="8" xfId="2" applyFont="1" applyFill="1" applyBorder="1" applyAlignment="1">
      <alignment wrapText="1"/>
    </xf>
    <xf numFmtId="0" fontId="7" fillId="6" borderId="10" xfId="2" applyFont="1" applyFill="1" applyBorder="1" applyAlignment="1">
      <alignment horizontal="center" vertical="center" wrapText="1"/>
    </xf>
    <xf numFmtId="0" fontId="7" fillId="6" borderId="8" xfId="2" applyFont="1" applyFill="1" applyBorder="1" applyAlignment="1">
      <alignment horizontal="center" vertical="center" wrapText="1"/>
    </xf>
    <xf numFmtId="0" fontId="7" fillId="0" borderId="0" xfId="2" applyFont="1" applyFill="1" applyAlignment="1">
      <alignment wrapText="1"/>
    </xf>
    <xf numFmtId="0" fontId="7" fillId="0" borderId="0" xfId="2" applyFont="1" applyAlignment="1">
      <alignment horizontal="center" vertical="center" wrapText="1"/>
    </xf>
    <xf numFmtId="0" fontId="6" fillId="0" borderId="0" xfId="2" applyFont="1" applyAlignment="1">
      <alignment horizontal="center" vertical="center" wrapText="1"/>
    </xf>
    <xf numFmtId="164" fontId="6" fillId="0" borderId="0" xfId="2" applyNumberFormat="1" applyFont="1" applyAlignment="1">
      <alignment horizontal="center" vertical="center" wrapText="1"/>
    </xf>
    <xf numFmtId="164" fontId="7" fillId="0" borderId="0" xfId="2" applyNumberFormat="1" applyFont="1" applyAlignment="1">
      <alignment wrapText="1"/>
    </xf>
    <xf numFmtId="164" fontId="7" fillId="0" borderId="0" xfId="2" applyNumberFormat="1" applyFont="1" applyAlignment="1">
      <alignment horizontal="right" wrapText="1"/>
    </xf>
    <xf numFmtId="0" fontId="6" fillId="6" borderId="8" xfId="2" applyFont="1" applyFill="1" applyBorder="1" applyAlignment="1">
      <alignment horizontal="center" vertical="center" wrapText="1"/>
    </xf>
    <xf numFmtId="164" fontId="6" fillId="6" borderId="36" xfId="2" applyNumberFormat="1" applyFont="1" applyFill="1" applyBorder="1" applyAlignment="1">
      <alignment horizontal="center" vertical="center" wrapText="1"/>
    </xf>
    <xf numFmtId="164" fontId="6" fillId="6" borderId="1" xfId="2" applyNumberFormat="1" applyFont="1" applyFill="1" applyBorder="1" applyAlignment="1">
      <alignment horizontal="center" vertical="center" wrapText="1"/>
    </xf>
    <xf numFmtId="10" fontId="6" fillId="6" borderId="1" xfId="2" applyNumberFormat="1" applyFont="1" applyFill="1" applyBorder="1" applyAlignment="1">
      <alignment horizontal="center" vertical="center" wrapText="1"/>
    </xf>
    <xf numFmtId="10" fontId="6" fillId="6" borderId="2" xfId="2" applyNumberFormat="1" applyFont="1" applyFill="1" applyBorder="1" applyAlignment="1">
      <alignment horizontal="center" vertical="center" wrapText="1"/>
    </xf>
    <xf numFmtId="0" fontId="7" fillId="6" borderId="9" xfId="2" applyFont="1" applyFill="1" applyBorder="1" applyAlignment="1">
      <alignment wrapText="1"/>
    </xf>
    <xf numFmtId="0" fontId="7" fillId="5" borderId="10"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8" fillId="0" borderId="33" xfId="2" applyFont="1" applyBorder="1" applyAlignment="1">
      <alignment horizontal="center" vertical="center" wrapText="1"/>
    </xf>
    <xf numFmtId="0" fontId="8" fillId="0" borderId="33" xfId="2" applyFont="1" applyBorder="1" applyAlignment="1">
      <alignment vertical="center" wrapText="1"/>
    </xf>
    <xf numFmtId="164" fontId="8" fillId="0" borderId="33" xfId="2" applyNumberFormat="1" applyFont="1" applyBorder="1" applyAlignment="1">
      <alignment vertical="center" wrapText="1"/>
    </xf>
    <xf numFmtId="10" fontId="8" fillId="0" borderId="1" xfId="2" applyNumberFormat="1" applyFont="1" applyBorder="1" applyAlignment="1">
      <alignment vertical="center" wrapText="1"/>
    </xf>
    <xf numFmtId="164" fontId="8" fillId="7" borderId="33" xfId="2" applyNumberFormat="1" applyFont="1" applyFill="1" applyBorder="1" applyAlignment="1">
      <alignment vertical="center" wrapText="1"/>
    </xf>
    <xf numFmtId="164" fontId="8" fillId="3" borderId="33" xfId="2" applyNumberFormat="1" applyFont="1" applyFill="1" applyBorder="1" applyAlignment="1">
      <alignment vertical="center" wrapText="1"/>
    </xf>
    <xf numFmtId="164" fontId="8" fillId="4" borderId="33" xfId="2" applyNumberFormat="1" applyFont="1" applyFill="1" applyBorder="1" applyAlignment="1">
      <alignment vertical="center" wrapText="1"/>
    </xf>
    <xf numFmtId="164" fontId="8" fillId="4" borderId="33" xfId="2" applyNumberFormat="1" applyFont="1" applyFill="1" applyBorder="1" applyAlignment="1">
      <alignment horizontal="right" vertical="center" wrapText="1"/>
    </xf>
    <xf numFmtId="10" fontId="7" fillId="0" borderId="33" xfId="2" applyNumberFormat="1" applyFont="1" applyBorder="1" applyAlignment="1">
      <alignment vertical="center" wrapText="1"/>
    </xf>
    <xf numFmtId="164" fontId="8" fillId="0" borderId="1" xfId="2" applyNumberFormat="1" applyFont="1" applyBorder="1" applyAlignment="1">
      <alignment vertical="center" wrapText="1"/>
    </xf>
    <xf numFmtId="164" fontId="8" fillId="7" borderId="1" xfId="2" applyNumberFormat="1" applyFont="1" applyFill="1" applyBorder="1" applyAlignment="1">
      <alignment vertical="center" wrapText="1"/>
    </xf>
    <xf numFmtId="164" fontId="8" fillId="3" borderId="1" xfId="2" applyNumberFormat="1" applyFont="1" applyFill="1" applyBorder="1" applyAlignment="1">
      <alignment vertical="center" wrapText="1"/>
    </xf>
    <xf numFmtId="164" fontId="8" fillId="4" borderId="1" xfId="2" applyNumberFormat="1" applyFont="1" applyFill="1" applyBorder="1" applyAlignment="1">
      <alignment vertical="center" wrapText="1"/>
    </xf>
    <xf numFmtId="164" fontId="8" fillId="4" borderId="1" xfId="2" applyNumberFormat="1" applyFont="1" applyFill="1" applyBorder="1" applyAlignment="1">
      <alignment horizontal="right" vertical="center" wrapText="1"/>
    </xf>
    <xf numFmtId="0" fontId="8" fillId="0" borderId="11" xfId="2" applyFont="1" applyBorder="1" applyAlignment="1">
      <alignment horizontal="center" vertical="center" wrapText="1"/>
    </xf>
    <xf numFmtId="0" fontId="8" fillId="0" borderId="11" xfId="2" applyFont="1" applyBorder="1" applyAlignment="1">
      <alignment vertical="center" wrapText="1"/>
    </xf>
    <xf numFmtId="10" fontId="6" fillId="6" borderId="35" xfId="2" applyNumberFormat="1" applyFont="1" applyFill="1" applyBorder="1" applyAlignment="1">
      <alignment horizontal="center" vertical="center" wrapText="1"/>
    </xf>
    <xf numFmtId="0" fontId="7" fillId="6" borderId="39" xfId="0" applyFont="1" applyFill="1" applyBorder="1" applyAlignment="1">
      <alignment vertical="center" wrapText="1"/>
    </xf>
    <xf numFmtId="0" fontId="7" fillId="0" borderId="11" xfId="0" applyFont="1" applyBorder="1" applyAlignment="1">
      <alignment vertical="center" wrapText="1"/>
    </xf>
    <xf numFmtId="164" fontId="7" fillId="0" borderId="12" xfId="0" applyNumberFormat="1" applyFont="1" applyBorder="1" applyAlignment="1">
      <alignment vertical="center" wrapText="1"/>
    </xf>
    <xf numFmtId="164" fontId="7" fillId="0" borderId="11" xfId="0" applyNumberFormat="1" applyFont="1" applyBorder="1" applyAlignment="1">
      <alignment vertical="center" wrapText="1"/>
    </xf>
    <xf numFmtId="10" fontId="7" fillId="0" borderId="11" xfId="1" applyNumberFormat="1" applyFont="1" applyBorder="1" applyAlignment="1">
      <alignment vertical="center" wrapText="1"/>
    </xf>
    <xf numFmtId="164" fontId="7" fillId="7" borderId="11" xfId="0" applyNumberFormat="1" applyFont="1" applyFill="1" applyBorder="1" applyAlignment="1">
      <alignment vertical="center" wrapText="1"/>
    </xf>
    <xf numFmtId="164" fontId="7" fillId="3" borderId="11" xfId="0" applyNumberFormat="1" applyFont="1" applyFill="1" applyBorder="1" applyAlignment="1">
      <alignment vertical="center" wrapText="1"/>
    </xf>
    <xf numFmtId="164" fontId="7" fillId="4" borderId="11" xfId="0" applyNumberFormat="1" applyFont="1" applyFill="1" applyBorder="1" applyAlignment="1">
      <alignment vertical="center" wrapText="1"/>
    </xf>
    <xf numFmtId="0" fontId="7" fillId="0" borderId="40" xfId="0" applyFont="1" applyBorder="1" applyAlignment="1">
      <alignment vertical="center" wrapText="1"/>
    </xf>
    <xf numFmtId="0" fontId="7" fillId="0" borderId="37" xfId="0" applyFont="1" applyBorder="1" applyAlignment="1">
      <alignment horizontal="center" vertical="center" wrapText="1"/>
    </xf>
    <xf numFmtId="0" fontId="7" fillId="0" borderId="13" xfId="0" applyFont="1" applyBorder="1" applyAlignment="1">
      <alignment horizontal="center" vertical="center" wrapText="1"/>
    </xf>
    <xf numFmtId="10" fontId="6" fillId="6" borderId="5" xfId="1" applyNumberFormat="1" applyFont="1" applyFill="1" applyBorder="1" applyAlignment="1">
      <alignment vertical="center" wrapText="1"/>
    </xf>
    <xf numFmtId="10" fontId="6" fillId="6" borderId="9" xfId="1" applyNumberFormat="1" applyFont="1" applyFill="1" applyBorder="1" applyAlignment="1">
      <alignment vertical="center" wrapText="1"/>
    </xf>
    <xf numFmtId="0" fontId="7" fillId="6" borderId="10" xfId="0" applyFont="1" applyFill="1" applyBorder="1" applyAlignment="1">
      <alignment horizontal="center" vertical="center"/>
    </xf>
    <xf numFmtId="0" fontId="7" fillId="6" borderId="8" xfId="0" applyFont="1" applyFill="1" applyBorder="1" applyAlignment="1">
      <alignment horizontal="center" vertical="center"/>
    </xf>
    <xf numFmtId="0" fontId="7" fillId="0" borderId="11" xfId="0" applyFont="1" applyBorder="1" applyAlignment="1">
      <alignment horizontal="center" vertical="center" wrapText="1"/>
    </xf>
    <xf numFmtId="164" fontId="6" fillId="6" borderId="8" xfId="0" applyNumberFormat="1" applyFont="1" applyFill="1" applyBorder="1" applyAlignment="1">
      <alignment vertical="center"/>
    </xf>
    <xf numFmtId="0" fontId="6" fillId="2" borderId="3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6" borderId="10" xfId="0" applyFont="1" applyFill="1" applyBorder="1" applyAlignment="1">
      <alignment horizontal="center" vertical="center"/>
    </xf>
    <xf numFmtId="0" fontId="6" fillId="6" borderId="8" xfId="0" applyFont="1" applyFill="1" applyBorder="1" applyAlignment="1">
      <alignment horizontal="center" vertical="center"/>
    </xf>
    <xf numFmtId="0" fontId="7" fillId="0" borderId="0" xfId="0" applyFont="1" applyAlignment="1">
      <alignment vertical="center"/>
    </xf>
    <xf numFmtId="0" fontId="7" fillId="0" borderId="0" xfId="0" applyFont="1" applyBorder="1"/>
    <xf numFmtId="0" fontId="6" fillId="8" borderId="16" xfId="2" applyFont="1" applyFill="1" applyBorder="1" applyAlignment="1">
      <alignment vertical="center" wrapText="1"/>
    </xf>
    <xf numFmtId="0" fontId="6" fillId="8" borderId="17" xfId="2" applyFont="1" applyFill="1" applyBorder="1" applyAlignment="1">
      <alignment horizontal="center" vertical="center" wrapText="1"/>
    </xf>
    <xf numFmtId="0" fontId="6" fillId="8" borderId="18" xfId="2" applyFont="1" applyFill="1" applyBorder="1" applyAlignment="1">
      <alignment horizontal="center" vertical="center" wrapText="1"/>
    </xf>
    <xf numFmtId="0" fontId="6" fillId="9" borderId="19" xfId="2" applyFont="1" applyFill="1" applyBorder="1" applyAlignment="1">
      <alignment vertical="center" wrapText="1"/>
    </xf>
    <xf numFmtId="0" fontId="6" fillId="8" borderId="20" xfId="2" applyFont="1" applyFill="1" applyBorder="1" applyAlignment="1">
      <alignment horizontal="center" vertical="center" wrapText="1"/>
    </xf>
    <xf numFmtId="164" fontId="6" fillId="9" borderId="20" xfId="2" applyNumberFormat="1" applyFont="1" applyFill="1" applyBorder="1" applyAlignment="1">
      <alignment vertical="center" wrapText="1"/>
    </xf>
    <xf numFmtId="164" fontId="6" fillId="9" borderId="32" xfId="2" applyNumberFormat="1" applyFont="1" applyFill="1" applyBorder="1" applyAlignment="1">
      <alignment vertical="center" wrapText="1"/>
    </xf>
    <xf numFmtId="0" fontId="6" fillId="9" borderId="21" xfId="2" applyFont="1" applyFill="1" applyBorder="1" applyAlignment="1">
      <alignment vertical="center" wrapText="1"/>
    </xf>
    <xf numFmtId="0" fontId="7" fillId="8" borderId="15" xfId="2" applyFont="1" applyFill="1" applyBorder="1" applyAlignment="1">
      <alignment horizontal="center" vertical="center"/>
    </xf>
    <xf numFmtId="164" fontId="7" fillId="0" borderId="15" xfId="2" applyNumberFormat="1" applyFont="1" applyBorder="1" applyAlignment="1">
      <alignment vertical="center"/>
    </xf>
    <xf numFmtId="164" fontId="7" fillId="0" borderId="22" xfId="2" applyNumberFormat="1" applyFont="1" applyBorder="1" applyAlignment="1">
      <alignment vertical="center"/>
    </xf>
    <xf numFmtId="0" fontId="6" fillId="9" borderId="23" xfId="2" applyFont="1" applyFill="1" applyBorder="1" applyAlignment="1">
      <alignment vertical="center" wrapText="1"/>
    </xf>
    <xf numFmtId="0" fontId="7" fillId="8" borderId="5" xfId="2" applyFont="1" applyFill="1" applyBorder="1" applyAlignment="1">
      <alignment horizontal="center" vertical="center"/>
    </xf>
    <xf numFmtId="164" fontId="7" fillId="0" borderId="5" xfId="2" applyNumberFormat="1" applyFont="1" applyBorder="1" applyAlignment="1">
      <alignment vertical="center"/>
    </xf>
    <xf numFmtId="164" fontId="7" fillId="0" borderId="24" xfId="2" applyNumberFormat="1" applyFont="1" applyBorder="1" applyAlignment="1">
      <alignment vertical="center"/>
    </xf>
    <xf numFmtId="0" fontId="6" fillId="9" borderId="25" xfId="2" applyFont="1" applyFill="1" applyBorder="1" applyAlignment="1">
      <alignment vertical="center" wrapText="1"/>
    </xf>
    <xf numFmtId="0" fontId="7" fillId="8" borderId="13" xfId="2" applyFont="1" applyFill="1" applyBorder="1" applyAlignment="1">
      <alignment horizontal="center" vertical="center"/>
    </xf>
    <xf numFmtId="164" fontId="7" fillId="0" borderId="13" xfId="2" applyNumberFormat="1" applyFont="1" applyBorder="1" applyAlignment="1">
      <alignment vertical="center"/>
    </xf>
    <xf numFmtId="0" fontId="6" fillId="9" borderId="29" xfId="2" applyFont="1" applyFill="1" applyBorder="1" applyAlignment="1">
      <alignment vertical="center" wrapText="1"/>
    </xf>
    <xf numFmtId="0" fontId="7" fillId="8" borderId="30" xfId="2" applyFont="1" applyFill="1" applyBorder="1" applyAlignment="1">
      <alignment horizontal="center" vertical="center"/>
    </xf>
    <xf numFmtId="164" fontId="7" fillId="0" borderId="30" xfId="2" applyNumberFormat="1" applyFont="1" applyBorder="1" applyAlignment="1">
      <alignment vertical="center"/>
    </xf>
    <xf numFmtId="164" fontId="7" fillId="0" borderId="31" xfId="2" applyNumberFormat="1" applyFont="1" applyBorder="1" applyAlignment="1">
      <alignment vertical="center"/>
    </xf>
    <xf numFmtId="0" fontId="6" fillId="9" borderId="26" xfId="2" applyFont="1" applyFill="1" applyBorder="1" applyAlignment="1">
      <alignment vertical="center" wrapText="1"/>
    </xf>
    <xf numFmtId="0" fontId="7" fillId="8" borderId="27" xfId="2" applyFont="1" applyFill="1" applyBorder="1" applyAlignment="1">
      <alignment horizontal="center" vertical="center"/>
    </xf>
    <xf numFmtId="164" fontId="7" fillId="0" borderId="27" xfId="2" applyNumberFormat="1" applyFont="1" applyBorder="1" applyAlignment="1">
      <alignment vertical="center"/>
    </xf>
    <xf numFmtId="164" fontId="7" fillId="0" borderId="28" xfId="2" applyNumberFormat="1" applyFont="1" applyBorder="1" applyAlignment="1">
      <alignment vertical="center"/>
    </xf>
    <xf numFmtId="0" fontId="7" fillId="0" borderId="0" xfId="2" applyFont="1"/>
    <xf numFmtId="0" fontId="7" fillId="0" borderId="0" xfId="2" applyFont="1" applyAlignment="1">
      <alignment horizontal="center" vertical="center"/>
    </xf>
    <xf numFmtId="164" fontId="7" fillId="0" borderId="0" xfId="2" applyNumberFormat="1" applyFont="1" applyAlignment="1">
      <alignment vertical="center"/>
    </xf>
    <xf numFmtId="0" fontId="6" fillId="8" borderId="19" xfId="2" applyFont="1" applyFill="1" applyBorder="1" applyAlignment="1">
      <alignment vertical="center" wrapText="1"/>
    </xf>
    <xf numFmtId="164" fontId="6" fillId="8" borderId="20" xfId="2" applyNumberFormat="1" applyFont="1" applyFill="1" applyBorder="1" applyAlignment="1">
      <alignment vertical="center" wrapText="1"/>
    </xf>
    <xf numFmtId="10" fontId="6" fillId="6" borderId="8" xfId="2" applyNumberFormat="1" applyFont="1" applyFill="1" applyBorder="1" applyAlignment="1">
      <alignment horizontal="center" vertical="center" wrapText="1"/>
    </xf>
    <xf numFmtId="0" fontId="7" fillId="0" borderId="0" xfId="0" applyFont="1" applyFill="1" applyAlignment="1">
      <alignment wrapText="1"/>
    </xf>
    <xf numFmtId="0" fontId="7" fillId="10" borderId="39" xfId="0" applyFont="1" applyFill="1" applyBorder="1" applyAlignment="1">
      <alignment vertical="center" wrapText="1"/>
    </xf>
    <xf numFmtId="0" fontId="7" fillId="10" borderId="0" xfId="0" applyFont="1" applyFill="1" applyAlignment="1">
      <alignment wrapText="1"/>
    </xf>
    <xf numFmtId="0" fontId="7" fillId="6" borderId="39" xfId="2" applyFont="1" applyFill="1" applyBorder="1" applyAlignment="1">
      <alignment vertical="center" wrapText="1"/>
    </xf>
    <xf numFmtId="0" fontId="8" fillId="6" borderId="40" xfId="2" applyFont="1" applyFill="1" applyBorder="1" applyAlignment="1">
      <alignment vertical="center" wrapText="1"/>
    </xf>
    <xf numFmtId="0" fontId="7" fillId="6" borderId="40" xfId="2" applyFont="1" applyFill="1" applyBorder="1" applyAlignment="1">
      <alignment vertical="center" wrapText="1"/>
    </xf>
    <xf numFmtId="0" fontId="7" fillId="6" borderId="41" xfId="0" applyFont="1" applyFill="1" applyBorder="1" applyAlignment="1">
      <alignment vertical="center" wrapText="1"/>
    </xf>
    <xf numFmtId="0" fontId="8" fillId="6" borderId="42" xfId="0" applyFont="1" applyFill="1" applyBorder="1" applyAlignment="1">
      <alignment vertical="center" wrapText="1"/>
    </xf>
    <xf numFmtId="0" fontId="7" fillId="10" borderId="39" xfId="2" applyFont="1" applyFill="1" applyBorder="1" applyAlignment="1">
      <alignment vertical="center" wrapText="1"/>
    </xf>
    <xf numFmtId="0" fontId="7" fillId="0" borderId="45" xfId="2" applyFont="1" applyBorder="1" applyAlignment="1">
      <alignment horizontal="center" vertical="center" wrapText="1"/>
    </xf>
    <xf numFmtId="0" fontId="7" fillId="0" borderId="45" xfId="2" applyFont="1" applyBorder="1" applyAlignment="1">
      <alignment vertical="center" wrapText="1"/>
    </xf>
    <xf numFmtId="164" fontId="7" fillId="0" borderId="45" xfId="2" applyNumberFormat="1" applyFont="1" applyBorder="1" applyAlignment="1">
      <alignment vertical="center" wrapText="1"/>
    </xf>
    <xf numFmtId="164" fontId="7" fillId="7" borderId="45" xfId="2" applyNumberFormat="1" applyFont="1" applyFill="1" applyBorder="1" applyAlignment="1">
      <alignment vertical="center" wrapText="1"/>
    </xf>
    <xf numFmtId="164" fontId="7" fillId="3" borderId="45" xfId="2" applyNumberFormat="1" applyFont="1" applyFill="1" applyBorder="1" applyAlignment="1">
      <alignment vertical="center" wrapText="1"/>
    </xf>
    <xf numFmtId="164" fontId="7" fillId="4" borderId="45" xfId="2" applyNumberFormat="1" applyFont="1" applyFill="1" applyBorder="1" applyAlignment="1">
      <alignment vertical="center" wrapText="1"/>
    </xf>
    <xf numFmtId="164" fontId="7" fillId="4" borderId="45" xfId="2" applyNumberFormat="1" applyFont="1" applyFill="1" applyBorder="1" applyAlignment="1">
      <alignment horizontal="right" vertical="center" wrapText="1"/>
    </xf>
    <xf numFmtId="10" fontId="7" fillId="0" borderId="45" xfId="2" applyNumberFormat="1" applyFont="1" applyBorder="1" applyAlignment="1">
      <alignment vertical="center" wrapText="1"/>
    </xf>
    <xf numFmtId="0" fontId="7" fillId="6" borderId="46" xfId="2" applyFont="1" applyFill="1" applyBorder="1" applyAlignment="1">
      <alignment vertical="center" wrapText="1"/>
    </xf>
    <xf numFmtId="10" fontId="8" fillId="0" borderId="33" xfId="2" applyNumberFormat="1" applyFont="1" applyBorder="1" applyAlignment="1">
      <alignment vertical="center" wrapText="1"/>
    </xf>
    <xf numFmtId="0" fontId="8" fillId="6" borderId="43" xfId="2" applyFont="1" applyFill="1" applyBorder="1" applyAlignment="1">
      <alignment vertical="center" wrapText="1"/>
    </xf>
    <xf numFmtId="10" fontId="7" fillId="0" borderId="47" xfId="2" applyNumberFormat="1" applyFont="1" applyBorder="1" applyAlignment="1">
      <alignment vertical="center" wrapText="1"/>
    </xf>
    <xf numFmtId="0" fontId="7" fillId="0" borderId="47" xfId="2" applyFont="1" applyBorder="1" applyAlignment="1">
      <alignment horizontal="center" vertical="center" wrapText="1"/>
    </xf>
    <xf numFmtId="0" fontId="7" fillId="0" borderId="47" xfId="2" applyFont="1" applyBorder="1" applyAlignment="1">
      <alignment vertical="center" wrapText="1"/>
    </xf>
    <xf numFmtId="164" fontId="7" fillId="0" borderId="47" xfId="2" applyNumberFormat="1" applyFont="1" applyBorder="1" applyAlignment="1">
      <alignment vertical="center" wrapText="1"/>
    </xf>
    <xf numFmtId="164" fontId="7" fillId="7" borderId="47" xfId="2" applyNumberFormat="1" applyFont="1" applyFill="1" applyBorder="1" applyAlignment="1">
      <alignment vertical="center" wrapText="1"/>
    </xf>
    <xf numFmtId="164" fontId="7" fillId="3" borderId="47" xfId="2" applyNumberFormat="1" applyFont="1" applyFill="1" applyBorder="1" applyAlignment="1">
      <alignment vertical="center" wrapText="1"/>
    </xf>
    <xf numFmtId="164" fontId="7" fillId="4" borderId="47" xfId="2" applyNumberFormat="1" applyFont="1" applyFill="1" applyBorder="1" applyAlignment="1">
      <alignment vertical="center" wrapText="1"/>
    </xf>
    <xf numFmtId="164" fontId="7" fillId="4" borderId="47" xfId="2" applyNumberFormat="1" applyFont="1" applyFill="1" applyBorder="1" applyAlignment="1">
      <alignment horizontal="right" vertical="center" wrapText="1"/>
    </xf>
    <xf numFmtId="0" fontId="7" fillId="0" borderId="44" xfId="2" applyFont="1" applyBorder="1" applyAlignment="1">
      <alignment vertical="center" wrapText="1"/>
    </xf>
    <xf numFmtId="0" fontId="2" fillId="11" borderId="5" xfId="2" applyFont="1" applyFill="1" applyBorder="1" applyAlignment="1">
      <alignment vertical="center" wrapText="1"/>
    </xf>
    <xf numFmtId="0" fontId="2" fillId="11" borderId="5" xfId="2" applyFont="1" applyFill="1" applyBorder="1" applyAlignment="1">
      <alignment horizontal="center" vertical="center" wrapText="1"/>
    </xf>
    <xf numFmtId="164" fontId="2" fillId="11" borderId="5" xfId="2" applyNumberFormat="1" applyFont="1" applyFill="1" applyBorder="1" applyAlignment="1">
      <alignment horizontal="right" vertical="center"/>
    </xf>
  </cellXfs>
  <cellStyles count="3">
    <cellStyle name="Normální" xfId="0" builtinId="0"/>
    <cellStyle name="Normální 2" xfId="2" xr:uid="{00000000-0005-0000-0000-000001000000}"/>
    <cellStyle name="Procenta" xfId="1" builtinId="5"/>
  </cellStyles>
  <dxfs count="0"/>
  <tableStyles count="0" defaultTableStyle="Table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8"/>
  <sheetViews>
    <sheetView tabSelected="1" zoomScale="80" zoomScaleNormal="80" workbookViewId="0">
      <selection activeCell="D37" sqref="D37"/>
    </sheetView>
  </sheetViews>
  <sheetFormatPr defaultRowHeight="12.75" x14ac:dyDescent="0.2"/>
  <cols>
    <col min="1" max="1" width="57.5703125" style="5" customWidth="1"/>
    <col min="2" max="3" width="23" style="5" customWidth="1"/>
    <col min="4" max="4" width="31.28515625" style="5" bestFit="1" customWidth="1"/>
    <col min="5" max="5" width="31" style="5" bestFit="1" customWidth="1"/>
    <col min="6" max="6" width="29.28515625" style="5" bestFit="1" customWidth="1"/>
    <col min="7" max="7" width="21.28515625" style="5" hidden="1" customWidth="1"/>
    <col min="8" max="12" width="9.140625" style="5"/>
    <col min="13" max="13" width="27.7109375" style="5" customWidth="1"/>
    <col min="14" max="14" width="60" style="5" customWidth="1"/>
    <col min="15" max="16384" width="9.140625" style="5"/>
  </cols>
  <sheetData>
    <row r="1" spans="1:7" ht="40.5" x14ac:dyDescent="0.2">
      <c r="A1" s="1"/>
      <c r="B1" s="2" t="s">
        <v>192</v>
      </c>
      <c r="C1" s="2" t="s">
        <v>193</v>
      </c>
      <c r="D1" s="3" t="s">
        <v>194</v>
      </c>
      <c r="E1" s="3" t="s">
        <v>195</v>
      </c>
      <c r="F1" s="2" t="s">
        <v>509</v>
      </c>
      <c r="G1" s="4" t="s">
        <v>196</v>
      </c>
    </row>
    <row r="2" spans="1:7" ht="33.75" customHeight="1" x14ac:dyDescent="0.2">
      <c r="A2" s="6" t="s">
        <v>508</v>
      </c>
      <c r="B2" s="7">
        <v>2</v>
      </c>
      <c r="C2" s="7">
        <v>2</v>
      </c>
      <c r="D2" s="8">
        <v>3695420</v>
      </c>
      <c r="E2" s="8">
        <v>780000</v>
      </c>
      <c r="F2" s="9">
        <v>650000</v>
      </c>
      <c r="G2" s="10">
        <v>200000</v>
      </c>
    </row>
    <row r="3" spans="1:7" ht="33.75" customHeight="1" x14ac:dyDescent="0.2">
      <c r="A3" s="6" t="s">
        <v>510</v>
      </c>
      <c r="B3" s="7">
        <v>3</v>
      </c>
      <c r="C3" s="7">
        <v>3</v>
      </c>
      <c r="D3" s="11">
        <v>921000</v>
      </c>
      <c r="E3" s="11">
        <v>697000</v>
      </c>
      <c r="F3" s="9">
        <v>430000</v>
      </c>
      <c r="G3" s="10">
        <v>0</v>
      </c>
    </row>
    <row r="4" spans="1:7" ht="33.75" customHeight="1" x14ac:dyDescent="0.2">
      <c r="A4" s="6" t="s">
        <v>511</v>
      </c>
      <c r="B4" s="7">
        <v>2</v>
      </c>
      <c r="C4" s="7">
        <v>2</v>
      </c>
      <c r="D4" s="11">
        <v>285000</v>
      </c>
      <c r="E4" s="11">
        <v>285000</v>
      </c>
      <c r="F4" s="9">
        <v>200000</v>
      </c>
      <c r="G4" s="10"/>
    </row>
    <row r="5" spans="1:7" ht="33.75" customHeight="1" x14ac:dyDescent="0.2">
      <c r="A5" s="209" t="s">
        <v>514</v>
      </c>
      <c r="B5" s="210">
        <f>SUM(B2:B4)</f>
        <v>7</v>
      </c>
      <c r="C5" s="210">
        <f t="shared" ref="C5:F5" si="0">SUM(C2:C4)</f>
        <v>7</v>
      </c>
      <c r="D5" s="211">
        <f t="shared" si="0"/>
        <v>4901420</v>
      </c>
      <c r="E5" s="211">
        <f t="shared" si="0"/>
        <v>1762000</v>
      </c>
      <c r="F5" s="211">
        <f t="shared" si="0"/>
        <v>1280000</v>
      </c>
      <c r="G5" s="10"/>
    </row>
    <row r="6" spans="1:7" ht="33.75" customHeight="1" x14ac:dyDescent="0.2">
      <c r="A6" s="6" t="s">
        <v>512</v>
      </c>
      <c r="B6" s="7">
        <v>1</v>
      </c>
      <c r="C6" s="7">
        <v>1</v>
      </c>
      <c r="D6" s="11">
        <v>170000</v>
      </c>
      <c r="E6" s="11">
        <v>150000</v>
      </c>
      <c r="F6" s="9">
        <v>114000</v>
      </c>
      <c r="G6" s="10">
        <v>0</v>
      </c>
    </row>
    <row r="7" spans="1:7" ht="33.75" customHeight="1" x14ac:dyDescent="0.2">
      <c r="A7" s="12" t="s">
        <v>513</v>
      </c>
      <c r="B7" s="2">
        <f>SUM(B5:B6)</f>
        <v>8</v>
      </c>
      <c r="C7" s="2">
        <f>SUM(C5:C6)</f>
        <v>8</v>
      </c>
      <c r="D7" s="13">
        <f t="shared" ref="D7:F7" si="1">SUM(D5:D6)</f>
        <v>5071420</v>
      </c>
      <c r="E7" s="13">
        <f t="shared" si="1"/>
        <v>1912000</v>
      </c>
      <c r="F7" s="13">
        <f t="shared" si="1"/>
        <v>1394000</v>
      </c>
    </row>
    <row r="8" spans="1:7" ht="33.75" customHeight="1" x14ac:dyDescent="0.2">
      <c r="A8" s="14"/>
      <c r="B8" s="14"/>
      <c r="C8" s="14"/>
      <c r="D8" s="14"/>
      <c r="E8" s="14"/>
      <c r="F8" s="14"/>
    </row>
    <row r="9" spans="1:7" ht="20.25" x14ac:dyDescent="0.2">
      <c r="A9" s="14"/>
      <c r="B9" s="14"/>
      <c r="C9" s="14"/>
      <c r="D9" s="14"/>
      <c r="E9" s="14"/>
      <c r="F9" s="14"/>
    </row>
    <row r="10" spans="1:7" x14ac:dyDescent="0.2">
      <c r="B10" s="15"/>
    </row>
    <row r="12" spans="1:7" hidden="1" x14ac:dyDescent="0.2"/>
    <row r="13" spans="1:7" ht="67.5" hidden="1" customHeight="1" x14ac:dyDescent="0.2">
      <c r="A13" s="148"/>
      <c r="B13" s="149" t="s">
        <v>192</v>
      </c>
      <c r="C13" s="149" t="s">
        <v>193</v>
      </c>
      <c r="D13" s="149" t="s">
        <v>194</v>
      </c>
      <c r="E13" s="149" t="s">
        <v>195</v>
      </c>
      <c r="F13" s="150" t="s">
        <v>206</v>
      </c>
    </row>
    <row r="14" spans="1:7" ht="18.75" hidden="1" thickBot="1" x14ac:dyDescent="0.25">
      <c r="A14" s="151" t="s">
        <v>207</v>
      </c>
      <c r="B14" s="152" t="e">
        <f>SUM(B15:B23)</f>
        <v>#REF!</v>
      </c>
      <c r="C14" s="152" t="e">
        <f>SUM(C15:C23)</f>
        <v>#REF!</v>
      </c>
      <c r="D14" s="153" t="e">
        <f>SUM(D15:D23)</f>
        <v>#REF!</v>
      </c>
      <c r="E14" s="153" t="e">
        <f>SUM(E15:E23)</f>
        <v>#REF!</v>
      </c>
      <c r="F14" s="154" t="e">
        <f>SUM(F15:F23)</f>
        <v>#REF!</v>
      </c>
    </row>
    <row r="15" spans="1:7" ht="14.25" hidden="1" customHeight="1" x14ac:dyDescent="0.2">
      <c r="A15" s="155" t="s">
        <v>197</v>
      </c>
      <c r="B15" s="156">
        <v>11</v>
      </c>
      <c r="C15" s="156">
        <v>10</v>
      </c>
      <c r="D15" s="157">
        <f>D2-D25</f>
        <v>-25604580</v>
      </c>
      <c r="E15" s="157">
        <f>E2-E25</f>
        <v>-2520000</v>
      </c>
      <c r="F15" s="158">
        <f>F2-F25</f>
        <v>-2350000</v>
      </c>
    </row>
    <row r="16" spans="1:7" ht="18" hidden="1" x14ac:dyDescent="0.2">
      <c r="A16" s="159" t="s">
        <v>198</v>
      </c>
      <c r="B16" s="160">
        <f t="shared" ref="B16:F17" si="2">B3</f>
        <v>3</v>
      </c>
      <c r="C16" s="156">
        <f t="shared" si="2"/>
        <v>3</v>
      </c>
      <c r="D16" s="161">
        <f t="shared" si="2"/>
        <v>921000</v>
      </c>
      <c r="E16" s="161">
        <f t="shared" si="2"/>
        <v>697000</v>
      </c>
      <c r="F16" s="162">
        <f t="shared" si="2"/>
        <v>430000</v>
      </c>
    </row>
    <row r="17" spans="1:6" ht="18" hidden="1" x14ac:dyDescent="0.2">
      <c r="A17" s="159" t="s">
        <v>199</v>
      </c>
      <c r="B17" s="160">
        <f t="shared" si="2"/>
        <v>2</v>
      </c>
      <c r="C17" s="156">
        <f t="shared" si="2"/>
        <v>2</v>
      </c>
      <c r="D17" s="161">
        <f t="shared" si="2"/>
        <v>285000</v>
      </c>
      <c r="E17" s="161">
        <f t="shared" si="2"/>
        <v>285000</v>
      </c>
      <c r="F17" s="162">
        <f t="shared" si="2"/>
        <v>200000</v>
      </c>
    </row>
    <row r="18" spans="1:6" ht="18" hidden="1" x14ac:dyDescent="0.2">
      <c r="A18" s="159" t="s">
        <v>200</v>
      </c>
      <c r="B18" s="160" t="e">
        <f>#REF!</f>
        <v>#REF!</v>
      </c>
      <c r="C18" s="156" t="e">
        <f>#REF!</f>
        <v>#REF!</v>
      </c>
      <c r="D18" s="161" t="e">
        <f>#REF!</f>
        <v>#REF!</v>
      </c>
      <c r="E18" s="161" t="e">
        <f>#REF!</f>
        <v>#REF!</v>
      </c>
      <c r="F18" s="162" t="e">
        <f>#REF!</f>
        <v>#REF!</v>
      </c>
    </row>
    <row r="19" spans="1:6" ht="18" hidden="1" x14ac:dyDescent="0.2">
      <c r="A19" s="159" t="s">
        <v>201</v>
      </c>
      <c r="B19" s="160">
        <v>16</v>
      </c>
      <c r="C19" s="156">
        <v>16</v>
      </c>
      <c r="D19" s="161" t="e">
        <f>#REF!-D26</f>
        <v>#REF!</v>
      </c>
      <c r="E19" s="161" t="e">
        <f>#REF!-E26</f>
        <v>#REF!</v>
      </c>
      <c r="F19" s="162" t="e">
        <f>#REF!-F26</f>
        <v>#REF!</v>
      </c>
    </row>
    <row r="20" spans="1:6" ht="18" hidden="1" x14ac:dyDescent="0.2">
      <c r="A20" s="159" t="s">
        <v>202</v>
      </c>
      <c r="B20" s="160" t="e">
        <f>#REF!</f>
        <v>#REF!</v>
      </c>
      <c r="C20" s="156" t="e">
        <f>#REF!</f>
        <v>#REF!</v>
      </c>
      <c r="D20" s="161" t="e">
        <f>#REF!</f>
        <v>#REF!</v>
      </c>
      <c r="E20" s="161" t="e">
        <f>#REF!</f>
        <v>#REF!</v>
      </c>
      <c r="F20" s="162" t="e">
        <f>#REF!</f>
        <v>#REF!</v>
      </c>
    </row>
    <row r="21" spans="1:6" ht="36" hidden="1" x14ac:dyDescent="0.2">
      <c r="A21" s="159" t="s">
        <v>203</v>
      </c>
      <c r="B21" s="160" t="e">
        <f>#REF!</f>
        <v>#REF!</v>
      </c>
      <c r="C21" s="156" t="e">
        <f>#REF!</f>
        <v>#REF!</v>
      </c>
      <c r="D21" s="161" t="e">
        <f>#REF!</f>
        <v>#REF!</v>
      </c>
      <c r="E21" s="161" t="e">
        <f>#REF!</f>
        <v>#REF!</v>
      </c>
      <c r="F21" s="162" t="e">
        <f>#REF!</f>
        <v>#REF!</v>
      </c>
    </row>
    <row r="22" spans="1:6" ht="18" hidden="1" x14ac:dyDescent="0.2">
      <c r="A22" s="159" t="s">
        <v>204</v>
      </c>
      <c r="B22" s="160" t="e">
        <f>#REF!</f>
        <v>#REF!</v>
      </c>
      <c r="C22" s="156" t="e">
        <f>#REF!</f>
        <v>#REF!</v>
      </c>
      <c r="D22" s="161" t="e">
        <f>#REF!</f>
        <v>#REF!</v>
      </c>
      <c r="E22" s="161" t="e">
        <f>#REF!</f>
        <v>#REF!</v>
      </c>
      <c r="F22" s="162" t="e">
        <f>#REF!</f>
        <v>#REF!</v>
      </c>
    </row>
    <row r="23" spans="1:6" ht="18" hidden="1" x14ac:dyDescent="0.2">
      <c r="A23" s="163" t="s">
        <v>205</v>
      </c>
      <c r="B23" s="164" t="e">
        <f>#REF!</f>
        <v>#REF!</v>
      </c>
      <c r="C23" s="156" t="e">
        <f>#REF!</f>
        <v>#REF!</v>
      </c>
      <c r="D23" s="165" t="e">
        <f>#REF!</f>
        <v>#REF!</v>
      </c>
      <c r="E23" s="161" t="e">
        <f>#REF!</f>
        <v>#REF!</v>
      </c>
      <c r="F23" s="162" t="e">
        <f>#REF!</f>
        <v>#REF!</v>
      </c>
    </row>
    <row r="24" spans="1:6" ht="18.75" hidden="1" thickBot="1" x14ac:dyDescent="0.25">
      <c r="A24" s="151" t="s">
        <v>208</v>
      </c>
      <c r="B24" s="152">
        <f>SUM(B25:B26)</f>
        <v>3</v>
      </c>
      <c r="C24" s="152">
        <f>SUM(C25:C26)</f>
        <v>3</v>
      </c>
      <c r="D24" s="153">
        <f>SUM(D25:D26)</f>
        <v>61917000</v>
      </c>
      <c r="E24" s="153">
        <f>SUM(E25:E26)</f>
        <v>11765000</v>
      </c>
      <c r="F24" s="154">
        <f>SUM(F25:F26)</f>
        <v>9270000</v>
      </c>
    </row>
    <row r="25" spans="1:6" ht="18" hidden="1" x14ac:dyDescent="0.2">
      <c r="A25" s="166" t="s">
        <v>197</v>
      </c>
      <c r="B25" s="167">
        <v>1</v>
      </c>
      <c r="C25" s="167">
        <v>1</v>
      </c>
      <c r="D25" s="168">
        <v>29300000</v>
      </c>
      <c r="E25" s="168">
        <v>3300000</v>
      </c>
      <c r="F25" s="169">
        <v>3000000</v>
      </c>
    </row>
    <row r="26" spans="1:6" ht="18.75" hidden="1" thickBot="1" x14ac:dyDescent="0.25">
      <c r="A26" s="170" t="s">
        <v>201</v>
      </c>
      <c r="B26" s="171">
        <v>2</v>
      </c>
      <c r="C26" s="171">
        <v>2</v>
      </c>
      <c r="D26" s="172">
        <v>32617000</v>
      </c>
      <c r="E26" s="172">
        <v>8465000</v>
      </c>
      <c r="F26" s="173">
        <v>6270000</v>
      </c>
    </row>
    <row r="27" spans="1:6" ht="12" hidden="1" customHeight="1" x14ac:dyDescent="0.25">
      <c r="A27" s="174"/>
      <c r="B27" s="175"/>
      <c r="C27" s="175"/>
      <c r="D27" s="176"/>
      <c r="E27" s="176"/>
      <c r="F27" s="176"/>
    </row>
    <row r="28" spans="1:6" ht="18.75" hidden="1" thickBot="1" x14ac:dyDescent="0.25">
      <c r="A28" s="177" t="s">
        <v>209</v>
      </c>
      <c r="B28" s="152" t="e">
        <f>B14+B24</f>
        <v>#REF!</v>
      </c>
      <c r="C28" s="152" t="e">
        <f>C14+C24</f>
        <v>#REF!</v>
      </c>
      <c r="D28" s="178" t="e">
        <f>D14+D24</f>
        <v>#REF!</v>
      </c>
      <c r="E28" s="178" t="e">
        <f>E14+E24</f>
        <v>#REF!</v>
      </c>
      <c r="F28" s="178" t="e">
        <f>F14+F24</f>
        <v>#REF!</v>
      </c>
    </row>
  </sheetData>
  <pageMargins left="0.82677165354330717" right="0.86614173228346458" top="0.94488188976377963" bottom="0.74803149606299213" header="0.31496062992125984" footer="0.31496062992125984"/>
  <pageSetup paperSize="9" scale="66" orientation="landscape" r:id="rId1"/>
  <headerFooter>
    <oddHeader>&amp;C&amp;"Arial,Tučné"&amp;22Rekapitulace&amp;R&amp;"Arial,Tučné"&amp;14Příloha č. 2</oddHeader>
    <oddFooter>&amp;L&amp;14 1/1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8"/>
  <sheetViews>
    <sheetView zoomScale="70" zoomScaleNormal="70" workbookViewId="0">
      <selection activeCell="O2" sqref="O2"/>
    </sheetView>
  </sheetViews>
  <sheetFormatPr defaultColWidth="12" defaultRowHeight="18" x14ac:dyDescent="0.25"/>
  <cols>
    <col min="1" max="1" width="9.140625" style="95" customWidth="1"/>
    <col min="2" max="2" width="12.28515625" style="63" customWidth="1"/>
    <col min="3" max="3" width="20.5703125" style="63" customWidth="1"/>
    <col min="4" max="4" width="18.140625" style="63" customWidth="1"/>
    <col min="5" max="5" width="13.7109375" style="63" customWidth="1"/>
    <col min="6" max="6" width="17.7109375" style="98" customWidth="1"/>
    <col min="7" max="7" width="17.140625" style="98" customWidth="1"/>
    <col min="8" max="8" width="10.140625" style="63" hidden="1" customWidth="1"/>
    <col min="9" max="9" width="18.28515625" style="98" customWidth="1"/>
    <col min="10" max="10" width="17.85546875" style="98" customWidth="1"/>
    <col min="11" max="11" width="17.140625" style="98" customWidth="1"/>
    <col min="12" max="12" width="16.42578125" style="99" customWidth="1"/>
    <col min="13" max="13" width="10.42578125" style="63" hidden="1" customWidth="1"/>
    <col min="14" max="14" width="39.42578125" style="63" customWidth="1"/>
    <col min="15" max="15" width="127.42578125" style="63" customWidth="1"/>
    <col min="16" max="17" width="0" style="95" hidden="1" customWidth="1"/>
    <col min="18" max="18" width="6.7109375" style="95" hidden="1" customWidth="1"/>
    <col min="19" max="16384" width="12" style="63"/>
  </cols>
  <sheetData>
    <row r="1" spans="1:18" ht="54" x14ac:dyDescent="0.25">
      <c r="A1" s="58" t="s">
        <v>403</v>
      </c>
      <c r="B1" s="58" t="s">
        <v>0</v>
      </c>
      <c r="C1" s="58" t="s">
        <v>1</v>
      </c>
      <c r="D1" s="58" t="s">
        <v>2</v>
      </c>
      <c r="E1" s="58" t="s">
        <v>3</v>
      </c>
      <c r="F1" s="59" t="s">
        <v>4</v>
      </c>
      <c r="G1" s="59" t="s">
        <v>5</v>
      </c>
      <c r="H1" s="58" t="s">
        <v>6</v>
      </c>
      <c r="I1" s="59" t="s">
        <v>210</v>
      </c>
      <c r="J1" s="59" t="s">
        <v>7</v>
      </c>
      <c r="K1" s="59" t="s">
        <v>189</v>
      </c>
      <c r="L1" s="59" t="s">
        <v>190</v>
      </c>
      <c r="M1" s="58" t="s">
        <v>6</v>
      </c>
      <c r="N1" s="58" t="s">
        <v>8</v>
      </c>
      <c r="O1" s="60" t="s">
        <v>9</v>
      </c>
      <c r="P1" s="61" t="s">
        <v>401</v>
      </c>
      <c r="Q1" s="62" t="s">
        <v>400</v>
      </c>
      <c r="R1" s="62" t="s">
        <v>402</v>
      </c>
    </row>
    <row r="2" spans="1:18" ht="409.5" customHeight="1" x14ac:dyDescent="0.25">
      <c r="A2" s="64">
        <v>1</v>
      </c>
      <c r="B2" s="65" t="s">
        <v>380</v>
      </c>
      <c r="C2" s="65" t="s">
        <v>381</v>
      </c>
      <c r="D2" s="65" t="s">
        <v>382</v>
      </c>
      <c r="E2" s="65" t="s">
        <v>24</v>
      </c>
      <c r="F2" s="66">
        <v>1192192</v>
      </c>
      <c r="G2" s="66">
        <v>305000</v>
      </c>
      <c r="H2" s="67">
        <f>G2/F2</f>
        <v>0.25583127549924845</v>
      </c>
      <c r="I2" s="68">
        <v>150000</v>
      </c>
      <c r="J2" s="69">
        <f>K2+L2</f>
        <v>163000</v>
      </c>
      <c r="K2" s="70">
        <v>163000</v>
      </c>
      <c r="L2" s="71">
        <v>0</v>
      </c>
      <c r="M2" s="67">
        <f>J2/F2</f>
        <v>0.13672294395533605</v>
      </c>
      <c r="N2" s="65" t="s">
        <v>383</v>
      </c>
      <c r="O2" s="183" t="s">
        <v>507</v>
      </c>
      <c r="P2" s="72"/>
      <c r="Q2" s="73"/>
      <c r="R2" s="73"/>
    </row>
    <row r="3" spans="1:18" ht="383.25" customHeight="1" x14ac:dyDescent="0.25">
      <c r="A3" s="64">
        <v>2</v>
      </c>
      <c r="B3" s="65" t="s">
        <v>384</v>
      </c>
      <c r="C3" s="65" t="s">
        <v>381</v>
      </c>
      <c r="D3" s="65" t="s">
        <v>385</v>
      </c>
      <c r="E3" s="65" t="s">
        <v>386</v>
      </c>
      <c r="F3" s="66">
        <v>1977630</v>
      </c>
      <c r="G3" s="66">
        <v>206000</v>
      </c>
      <c r="H3" s="67">
        <f t="shared" ref="H3:H6" si="0">G3/F3</f>
        <v>0.10416508649241769</v>
      </c>
      <c r="I3" s="68">
        <v>150000</v>
      </c>
      <c r="J3" s="69">
        <f>K3+L3</f>
        <v>176000</v>
      </c>
      <c r="K3" s="70">
        <v>150000</v>
      </c>
      <c r="L3" s="71">
        <v>26000</v>
      </c>
      <c r="M3" s="67">
        <f t="shared" ref="M3:M6" si="1">J3/F3</f>
        <v>8.8995413702259774E-2</v>
      </c>
      <c r="N3" s="65" t="s">
        <v>387</v>
      </c>
      <c r="O3" s="183" t="s">
        <v>455</v>
      </c>
      <c r="P3" s="72"/>
      <c r="Q3" s="73"/>
      <c r="R3" s="73"/>
    </row>
    <row r="4" spans="1:18" ht="367.5" customHeight="1" x14ac:dyDescent="0.25">
      <c r="A4" s="64">
        <v>3</v>
      </c>
      <c r="B4" s="65" t="s">
        <v>388</v>
      </c>
      <c r="C4" s="65" t="s">
        <v>34</v>
      </c>
      <c r="D4" s="65" t="s">
        <v>389</v>
      </c>
      <c r="E4" s="65" t="s">
        <v>322</v>
      </c>
      <c r="F4" s="66">
        <v>2851300</v>
      </c>
      <c r="G4" s="66">
        <v>800000</v>
      </c>
      <c r="H4" s="67">
        <f t="shared" si="0"/>
        <v>0.28057377336653455</v>
      </c>
      <c r="I4" s="68">
        <v>800000</v>
      </c>
      <c r="J4" s="69">
        <f t="shared" ref="J4:J6" si="2">K4+L4</f>
        <v>800000</v>
      </c>
      <c r="K4" s="70">
        <v>800000</v>
      </c>
      <c r="L4" s="71">
        <v>0</v>
      </c>
      <c r="M4" s="67">
        <f t="shared" si="1"/>
        <v>0.28057377336653455</v>
      </c>
      <c r="N4" s="65" t="s">
        <v>390</v>
      </c>
      <c r="O4" s="74" t="s">
        <v>457</v>
      </c>
      <c r="P4" s="72"/>
      <c r="Q4" s="73"/>
      <c r="R4" s="73"/>
    </row>
    <row r="5" spans="1:18" ht="321" customHeight="1" x14ac:dyDescent="0.25">
      <c r="A5" s="64">
        <v>4</v>
      </c>
      <c r="B5" s="65" t="s">
        <v>391</v>
      </c>
      <c r="C5" s="65" t="s">
        <v>392</v>
      </c>
      <c r="D5" s="65" t="s">
        <v>393</v>
      </c>
      <c r="E5" s="65" t="s">
        <v>322</v>
      </c>
      <c r="F5" s="66">
        <v>1166080</v>
      </c>
      <c r="G5" s="66">
        <v>223000</v>
      </c>
      <c r="H5" s="67">
        <f t="shared" si="0"/>
        <v>0.19123902305159166</v>
      </c>
      <c r="I5" s="68">
        <v>190000</v>
      </c>
      <c r="J5" s="69">
        <f t="shared" si="2"/>
        <v>190000</v>
      </c>
      <c r="K5" s="70">
        <v>190000</v>
      </c>
      <c r="L5" s="71">
        <v>0</v>
      </c>
      <c r="M5" s="67">
        <f t="shared" si="1"/>
        <v>0.16293907793633369</v>
      </c>
      <c r="N5" s="65" t="s">
        <v>394</v>
      </c>
      <c r="O5" s="74" t="s">
        <v>456</v>
      </c>
      <c r="P5" s="72"/>
      <c r="Q5" s="73"/>
      <c r="R5" s="73"/>
    </row>
    <row r="6" spans="1:18" ht="296.25" customHeight="1" x14ac:dyDescent="0.25">
      <c r="A6" s="75">
        <v>5</v>
      </c>
      <c r="B6" s="76" t="s">
        <v>395</v>
      </c>
      <c r="C6" s="76" t="s">
        <v>396</v>
      </c>
      <c r="D6" s="76" t="s">
        <v>397</v>
      </c>
      <c r="E6" s="76" t="s">
        <v>97</v>
      </c>
      <c r="F6" s="77">
        <v>858007</v>
      </c>
      <c r="G6" s="77">
        <v>196000</v>
      </c>
      <c r="H6" s="67">
        <f t="shared" si="0"/>
        <v>0.22843636473828302</v>
      </c>
      <c r="I6" s="78">
        <v>170000</v>
      </c>
      <c r="J6" s="79">
        <f t="shared" si="2"/>
        <v>170000</v>
      </c>
      <c r="K6" s="80">
        <v>170000</v>
      </c>
      <c r="L6" s="81">
        <v>0</v>
      </c>
      <c r="M6" s="82">
        <f t="shared" si="1"/>
        <v>0.19813358166075568</v>
      </c>
      <c r="N6" s="76" t="s">
        <v>398</v>
      </c>
      <c r="O6" s="83" t="s">
        <v>502</v>
      </c>
      <c r="P6" s="84"/>
      <c r="Q6" s="85"/>
      <c r="R6" s="85"/>
    </row>
    <row r="7" spans="1:18" s="94" customFormat="1" ht="45" customHeight="1" x14ac:dyDescent="0.25">
      <c r="A7" s="86"/>
      <c r="B7" s="87"/>
      <c r="C7" s="88" t="s">
        <v>379</v>
      </c>
      <c r="D7" s="88"/>
      <c r="E7" s="88"/>
      <c r="F7" s="89">
        <f>SUM(F2:F6)</f>
        <v>8045209</v>
      </c>
      <c r="G7" s="89">
        <f>SUM(G2:G6)</f>
        <v>1730000</v>
      </c>
      <c r="H7" s="90">
        <f>G7/F7</f>
        <v>0.21503481140141917</v>
      </c>
      <c r="I7" s="89">
        <f>SUM(I2:I6)</f>
        <v>1460000</v>
      </c>
      <c r="J7" s="89">
        <f>SUM(J2:J6)</f>
        <v>1499000</v>
      </c>
      <c r="K7" s="89">
        <f>SUM(K2:K6)</f>
        <v>1473000</v>
      </c>
      <c r="L7" s="89">
        <f>SUM(L2:L6)</f>
        <v>26000</v>
      </c>
      <c r="M7" s="179">
        <f>J7/F7</f>
        <v>0.18632207068828169</v>
      </c>
      <c r="N7" s="87"/>
      <c r="O7" s="91"/>
      <c r="P7" s="92"/>
      <c r="Q7" s="92"/>
      <c r="R7" s="93"/>
    </row>
    <row r="8" spans="1:18" x14ac:dyDescent="0.25">
      <c r="C8" s="96"/>
      <c r="D8" s="96"/>
      <c r="E8" s="96"/>
      <c r="F8" s="97"/>
      <c r="G8" s="97"/>
      <c r="H8" s="96"/>
      <c r="I8" s="97"/>
      <c r="J8" s="97"/>
      <c r="K8" s="97"/>
      <c r="L8" s="97"/>
    </row>
  </sheetData>
  <pageMargins left="0.23622047244094491" right="7.874015748031496E-2" top="0.74803149606299213" bottom="0.74803149606299213" header="0.31496062992125984" footer="0.31496062992125984"/>
  <pageSetup paperSize="9" scale="42" fitToHeight="0" orientation="landscape" r:id="rId1"/>
  <headerFooter>
    <oddHeader>&amp;C&amp;"Arial,Tučné"&amp;18Výběrové řízení 2020
Prevence kriminality</oddHeader>
    <oddFooter>&amp;L&amp;14&amp;P/&amp;N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4"/>
  <sheetViews>
    <sheetView zoomScale="70" zoomScaleNormal="70" workbookViewId="0">
      <selection activeCell="V3" sqref="V3"/>
    </sheetView>
  </sheetViews>
  <sheetFormatPr defaultRowHeight="18" x14ac:dyDescent="0.25"/>
  <cols>
    <col min="1" max="1" width="9.140625" style="57" customWidth="1"/>
    <col min="2" max="2" width="11.42578125" style="56" customWidth="1"/>
    <col min="3" max="3" width="20.5703125" style="56" customWidth="1"/>
    <col min="4" max="4" width="19.42578125" style="56" customWidth="1"/>
    <col min="5" max="5" width="17.7109375" style="56" customWidth="1"/>
    <col min="6" max="6" width="21" style="56" customWidth="1"/>
    <col min="7" max="7" width="19.85546875" style="56" bestFit="1" customWidth="1"/>
    <col min="8" max="8" width="10.140625" style="56" hidden="1" customWidth="1"/>
    <col min="9" max="9" width="18.28515625" style="56" customWidth="1"/>
    <col min="10" max="10" width="17.85546875" style="56" customWidth="1"/>
    <col min="11" max="11" width="18.85546875" style="56" customWidth="1"/>
    <col min="12" max="12" width="16.42578125" style="56" customWidth="1"/>
    <col min="13" max="13" width="10.42578125" style="56" hidden="1" customWidth="1"/>
    <col min="14" max="14" width="26.42578125" style="56" customWidth="1"/>
    <col min="15" max="15" width="68.7109375" style="56" customWidth="1"/>
    <col min="16" max="18" width="0" style="57" hidden="1" customWidth="1"/>
    <col min="19" max="16384" width="9.140625" style="56"/>
  </cols>
  <sheetData>
    <row r="1" spans="1:19" s="21" customFormat="1" ht="36" x14ac:dyDescent="0.25">
      <c r="A1" s="16" t="s">
        <v>403</v>
      </c>
      <c r="B1" s="16" t="s">
        <v>0</v>
      </c>
      <c r="C1" s="16" t="s">
        <v>1</v>
      </c>
      <c r="D1" s="16" t="s">
        <v>2</v>
      </c>
      <c r="E1" s="16" t="s">
        <v>3</v>
      </c>
      <c r="F1" s="17" t="s">
        <v>4</v>
      </c>
      <c r="G1" s="16" t="s">
        <v>5</v>
      </c>
      <c r="H1" s="16" t="s">
        <v>6</v>
      </c>
      <c r="I1" s="16" t="s">
        <v>210</v>
      </c>
      <c r="J1" s="16" t="s">
        <v>7</v>
      </c>
      <c r="K1" s="16" t="s">
        <v>189</v>
      </c>
      <c r="L1" s="16" t="s">
        <v>190</v>
      </c>
      <c r="M1" s="16" t="s">
        <v>6</v>
      </c>
      <c r="N1" s="16" t="s">
        <v>8</v>
      </c>
      <c r="O1" s="18" t="s">
        <v>9</v>
      </c>
      <c r="P1" s="19" t="s">
        <v>401</v>
      </c>
      <c r="Q1" s="20" t="s">
        <v>400</v>
      </c>
      <c r="R1" s="20" t="s">
        <v>402</v>
      </c>
    </row>
    <row r="2" spans="1:19" s="21" customFormat="1" ht="264.75" customHeight="1" x14ac:dyDescent="0.25">
      <c r="A2" s="22">
        <v>1</v>
      </c>
      <c r="B2" s="23" t="s">
        <v>106</v>
      </c>
      <c r="C2" s="23" t="s">
        <v>107</v>
      </c>
      <c r="D2" s="23" t="s">
        <v>108</v>
      </c>
      <c r="E2" s="23" t="s">
        <v>188</v>
      </c>
      <c r="F2" s="24">
        <v>1418565</v>
      </c>
      <c r="G2" s="25">
        <v>330000</v>
      </c>
      <c r="H2" s="26">
        <f t="shared" ref="H2:H14" si="0">G2/F2</f>
        <v>0.23262945300356347</v>
      </c>
      <c r="I2" s="27">
        <v>330000</v>
      </c>
      <c r="J2" s="28">
        <f t="shared" ref="J2:J13" si="1">K2+L2</f>
        <v>330000</v>
      </c>
      <c r="K2" s="29">
        <v>330000</v>
      </c>
      <c r="L2" s="29">
        <v>0</v>
      </c>
      <c r="M2" s="26">
        <f t="shared" ref="M2:M14" si="2">J2/F2</f>
        <v>0.23262945300356347</v>
      </c>
      <c r="N2" s="23" t="s">
        <v>175</v>
      </c>
      <c r="O2" s="30" t="s">
        <v>418</v>
      </c>
      <c r="P2" s="31"/>
      <c r="Q2" s="32"/>
      <c r="R2" s="32"/>
    </row>
    <row r="3" spans="1:19" s="21" customFormat="1" ht="294" customHeight="1" x14ac:dyDescent="0.25">
      <c r="A3" s="22">
        <v>2</v>
      </c>
      <c r="B3" s="23" t="s">
        <v>29</v>
      </c>
      <c r="C3" s="23" t="s">
        <v>30</v>
      </c>
      <c r="D3" s="23" t="s">
        <v>31</v>
      </c>
      <c r="E3" s="23" t="s">
        <v>32</v>
      </c>
      <c r="F3" s="24">
        <v>6678886</v>
      </c>
      <c r="G3" s="25">
        <v>1634000</v>
      </c>
      <c r="H3" s="26">
        <f t="shared" si="0"/>
        <v>0.24465157812245936</v>
      </c>
      <c r="I3" s="27">
        <v>750000</v>
      </c>
      <c r="J3" s="28">
        <f t="shared" si="1"/>
        <v>1125000</v>
      </c>
      <c r="K3" s="29">
        <v>750000</v>
      </c>
      <c r="L3" s="29">
        <v>375000</v>
      </c>
      <c r="M3" s="26">
        <f t="shared" si="2"/>
        <v>0.16844126400720119</v>
      </c>
      <c r="N3" s="23" t="s">
        <v>149</v>
      </c>
      <c r="O3" s="125" t="s">
        <v>440</v>
      </c>
      <c r="P3" s="31"/>
      <c r="Q3" s="32"/>
      <c r="R3" s="32"/>
    </row>
    <row r="4" spans="1:19" s="21" customFormat="1" ht="203.25" customHeight="1" x14ac:dyDescent="0.25">
      <c r="A4" s="22">
        <v>3</v>
      </c>
      <c r="B4" s="23" t="s">
        <v>25</v>
      </c>
      <c r="C4" s="23" t="s">
        <v>26</v>
      </c>
      <c r="D4" s="23" t="s">
        <v>27</v>
      </c>
      <c r="E4" s="23" t="s">
        <v>28</v>
      </c>
      <c r="F4" s="24">
        <v>2359000</v>
      </c>
      <c r="G4" s="25">
        <v>350000</v>
      </c>
      <c r="H4" s="26">
        <f t="shared" si="0"/>
        <v>0.14836795252225518</v>
      </c>
      <c r="I4" s="27">
        <v>350000</v>
      </c>
      <c r="J4" s="28">
        <f t="shared" si="1"/>
        <v>350000</v>
      </c>
      <c r="K4" s="29">
        <v>350000</v>
      </c>
      <c r="L4" s="29">
        <v>0</v>
      </c>
      <c r="M4" s="26">
        <f t="shared" si="2"/>
        <v>0.14836795252225518</v>
      </c>
      <c r="N4" s="23" t="s">
        <v>148</v>
      </c>
      <c r="O4" s="30" t="s">
        <v>441</v>
      </c>
      <c r="P4" s="31"/>
      <c r="Q4" s="32"/>
      <c r="R4" s="32"/>
    </row>
    <row r="5" spans="1:19" s="21" customFormat="1" ht="342" customHeight="1" x14ac:dyDescent="0.25">
      <c r="A5" s="22">
        <v>4</v>
      </c>
      <c r="B5" s="23" t="s">
        <v>33</v>
      </c>
      <c r="C5" s="23" t="s">
        <v>34</v>
      </c>
      <c r="D5" s="23" t="s">
        <v>35</v>
      </c>
      <c r="E5" s="23" t="s">
        <v>32</v>
      </c>
      <c r="F5" s="24">
        <v>937000</v>
      </c>
      <c r="G5" s="25">
        <v>200000</v>
      </c>
      <c r="H5" s="26">
        <f t="shared" si="0"/>
        <v>0.21344717182497333</v>
      </c>
      <c r="I5" s="27">
        <v>120000</v>
      </c>
      <c r="J5" s="28">
        <f t="shared" si="1"/>
        <v>120000</v>
      </c>
      <c r="K5" s="29">
        <v>120000</v>
      </c>
      <c r="L5" s="29">
        <v>0</v>
      </c>
      <c r="M5" s="26">
        <f t="shared" si="2"/>
        <v>0.12806830309498399</v>
      </c>
      <c r="N5" s="23" t="s">
        <v>150</v>
      </c>
      <c r="O5" s="30" t="s">
        <v>442</v>
      </c>
      <c r="P5" s="31"/>
      <c r="Q5" s="32"/>
      <c r="R5" s="32"/>
    </row>
    <row r="6" spans="1:19" s="21" customFormat="1" ht="355.5" customHeight="1" x14ac:dyDescent="0.25">
      <c r="A6" s="22">
        <v>5</v>
      </c>
      <c r="B6" s="23" t="s">
        <v>36</v>
      </c>
      <c r="C6" s="23" t="s">
        <v>34</v>
      </c>
      <c r="D6" s="23" t="s">
        <v>37</v>
      </c>
      <c r="E6" s="23" t="s">
        <v>38</v>
      </c>
      <c r="F6" s="24">
        <v>2285200</v>
      </c>
      <c r="G6" s="25">
        <v>310000</v>
      </c>
      <c r="H6" s="26">
        <f t="shared" si="0"/>
        <v>0.13565552249256083</v>
      </c>
      <c r="I6" s="27">
        <v>250000</v>
      </c>
      <c r="J6" s="28">
        <f t="shared" si="1"/>
        <v>275000</v>
      </c>
      <c r="K6" s="29">
        <v>275000</v>
      </c>
      <c r="L6" s="29">
        <v>0</v>
      </c>
      <c r="M6" s="26">
        <f t="shared" si="2"/>
        <v>0.12033957640469106</v>
      </c>
      <c r="N6" s="23" t="s">
        <v>151</v>
      </c>
      <c r="O6" s="125" t="s">
        <v>443</v>
      </c>
      <c r="P6" s="31"/>
      <c r="Q6" s="32"/>
      <c r="R6" s="32"/>
    </row>
    <row r="7" spans="1:19" s="21" customFormat="1" ht="278.25" customHeight="1" x14ac:dyDescent="0.25">
      <c r="A7" s="22">
        <v>6</v>
      </c>
      <c r="B7" s="23" t="s">
        <v>39</v>
      </c>
      <c r="C7" s="23" t="s">
        <v>34</v>
      </c>
      <c r="D7" s="23" t="s">
        <v>40</v>
      </c>
      <c r="E7" s="23" t="s">
        <v>24</v>
      </c>
      <c r="F7" s="24">
        <v>1486400</v>
      </c>
      <c r="G7" s="25">
        <v>200000</v>
      </c>
      <c r="H7" s="26">
        <f t="shared" si="0"/>
        <v>0.13455328310010764</v>
      </c>
      <c r="I7" s="27">
        <v>160000</v>
      </c>
      <c r="J7" s="28">
        <f t="shared" si="1"/>
        <v>176000</v>
      </c>
      <c r="K7" s="29">
        <v>176000</v>
      </c>
      <c r="L7" s="29">
        <v>0</v>
      </c>
      <c r="M7" s="26">
        <f t="shared" si="2"/>
        <v>0.11840688912809473</v>
      </c>
      <c r="N7" s="23" t="s">
        <v>152</v>
      </c>
      <c r="O7" s="125" t="s">
        <v>444</v>
      </c>
      <c r="P7" s="31"/>
      <c r="Q7" s="32"/>
      <c r="R7" s="32"/>
    </row>
    <row r="8" spans="1:19" s="21" customFormat="1" ht="308.25" customHeight="1" x14ac:dyDescent="0.25">
      <c r="A8" s="22">
        <v>7</v>
      </c>
      <c r="B8" s="23" t="s">
        <v>21</v>
      </c>
      <c r="C8" s="23" t="s">
        <v>22</v>
      </c>
      <c r="D8" s="23" t="s">
        <v>23</v>
      </c>
      <c r="E8" s="23" t="s">
        <v>24</v>
      </c>
      <c r="F8" s="24">
        <v>1824967</v>
      </c>
      <c r="G8" s="25">
        <v>350000</v>
      </c>
      <c r="H8" s="26">
        <f t="shared" si="0"/>
        <v>0.1917842897981169</v>
      </c>
      <c r="I8" s="27">
        <v>270000</v>
      </c>
      <c r="J8" s="28">
        <f t="shared" si="1"/>
        <v>293000</v>
      </c>
      <c r="K8" s="29">
        <v>293000</v>
      </c>
      <c r="L8" s="29">
        <v>0</v>
      </c>
      <c r="M8" s="26">
        <f t="shared" si="2"/>
        <v>0.16055084831670929</v>
      </c>
      <c r="N8" s="23" t="s">
        <v>147</v>
      </c>
      <c r="O8" s="125" t="s">
        <v>445</v>
      </c>
      <c r="P8" s="31"/>
      <c r="Q8" s="32"/>
      <c r="R8" s="32"/>
    </row>
    <row r="9" spans="1:19" s="21" customFormat="1" ht="242.25" customHeight="1" x14ac:dyDescent="0.25">
      <c r="A9" s="22">
        <v>8</v>
      </c>
      <c r="B9" s="23" t="s">
        <v>10</v>
      </c>
      <c r="C9" s="23" t="s">
        <v>11</v>
      </c>
      <c r="D9" s="23" t="s">
        <v>12</v>
      </c>
      <c r="E9" s="23" t="s">
        <v>13</v>
      </c>
      <c r="F9" s="24">
        <v>6331660</v>
      </c>
      <c r="G9" s="25">
        <v>915000</v>
      </c>
      <c r="H9" s="26">
        <f t="shared" si="0"/>
        <v>0.14451186576663941</v>
      </c>
      <c r="I9" s="27">
        <v>550000</v>
      </c>
      <c r="J9" s="28">
        <f t="shared" si="1"/>
        <v>694000</v>
      </c>
      <c r="K9" s="29">
        <v>550000</v>
      </c>
      <c r="L9" s="29">
        <v>144000</v>
      </c>
      <c r="M9" s="26">
        <f t="shared" si="2"/>
        <v>0.10960790693119972</v>
      </c>
      <c r="N9" s="23" t="s">
        <v>146</v>
      </c>
      <c r="O9" s="125" t="s">
        <v>446</v>
      </c>
      <c r="P9" s="31"/>
      <c r="Q9" s="32"/>
      <c r="R9" s="32"/>
    </row>
    <row r="10" spans="1:19" s="21" customFormat="1" ht="297" customHeight="1" x14ac:dyDescent="0.25">
      <c r="A10" s="22">
        <v>9</v>
      </c>
      <c r="B10" s="23" t="s">
        <v>14</v>
      </c>
      <c r="C10" s="23" t="s">
        <v>15</v>
      </c>
      <c r="D10" s="23" t="s">
        <v>16</v>
      </c>
      <c r="E10" s="23" t="s">
        <v>17</v>
      </c>
      <c r="F10" s="24">
        <v>23844000</v>
      </c>
      <c r="G10" s="25">
        <v>450000</v>
      </c>
      <c r="H10" s="26">
        <f t="shared" si="0"/>
        <v>1.8872672370407649E-2</v>
      </c>
      <c r="I10" s="27">
        <v>430000</v>
      </c>
      <c r="J10" s="28">
        <f t="shared" si="1"/>
        <v>409000</v>
      </c>
      <c r="K10" s="29">
        <v>409000</v>
      </c>
      <c r="L10" s="29">
        <v>0</v>
      </c>
      <c r="M10" s="26">
        <f t="shared" si="2"/>
        <v>1.7153162221103843E-2</v>
      </c>
      <c r="N10" s="23" t="s">
        <v>146</v>
      </c>
      <c r="O10" s="125" t="s">
        <v>447</v>
      </c>
      <c r="P10" s="31"/>
      <c r="Q10" s="32"/>
      <c r="R10" s="32"/>
    </row>
    <row r="11" spans="1:19" s="21" customFormat="1" ht="201" customHeight="1" x14ac:dyDescent="0.25">
      <c r="A11" s="22">
        <v>10</v>
      </c>
      <c r="B11" s="23" t="s">
        <v>41</v>
      </c>
      <c r="C11" s="23" t="s">
        <v>42</v>
      </c>
      <c r="D11" s="23" t="s">
        <v>43</v>
      </c>
      <c r="E11" s="23" t="s">
        <v>13</v>
      </c>
      <c r="F11" s="24">
        <v>9920000</v>
      </c>
      <c r="G11" s="25">
        <v>2800000</v>
      </c>
      <c r="H11" s="26">
        <f t="shared" si="0"/>
        <v>0.28225806451612906</v>
      </c>
      <c r="I11" s="27">
        <v>2100000</v>
      </c>
      <c r="J11" s="28">
        <f t="shared" si="1"/>
        <v>2100000</v>
      </c>
      <c r="K11" s="29">
        <v>1995000</v>
      </c>
      <c r="L11" s="29">
        <v>105000</v>
      </c>
      <c r="M11" s="26">
        <f t="shared" si="2"/>
        <v>0.21169354838709678</v>
      </c>
      <c r="N11" s="23" t="s">
        <v>153</v>
      </c>
      <c r="O11" s="181" t="s">
        <v>464</v>
      </c>
      <c r="P11" s="31"/>
      <c r="Q11" s="32"/>
      <c r="R11" s="32"/>
      <c r="S11" s="182"/>
    </row>
    <row r="12" spans="1:19" s="21" customFormat="1" ht="320.25" customHeight="1" thickBot="1" x14ac:dyDescent="0.3">
      <c r="A12" s="22">
        <v>11</v>
      </c>
      <c r="B12" s="33" t="s">
        <v>138</v>
      </c>
      <c r="C12" s="33" t="s">
        <v>139</v>
      </c>
      <c r="D12" s="33" t="s">
        <v>140</v>
      </c>
      <c r="E12" s="33" t="s">
        <v>141</v>
      </c>
      <c r="F12" s="34">
        <v>3073096</v>
      </c>
      <c r="G12" s="35">
        <v>360000</v>
      </c>
      <c r="H12" s="36">
        <f t="shared" si="0"/>
        <v>0.11714570582891</v>
      </c>
      <c r="I12" s="37">
        <v>0</v>
      </c>
      <c r="J12" s="38">
        <f t="shared" si="1"/>
        <v>0</v>
      </c>
      <c r="K12" s="39">
        <v>0</v>
      </c>
      <c r="L12" s="39">
        <v>0</v>
      </c>
      <c r="M12" s="36">
        <f t="shared" si="2"/>
        <v>0</v>
      </c>
      <c r="N12" s="33" t="s">
        <v>186</v>
      </c>
      <c r="O12" s="186" t="s">
        <v>448</v>
      </c>
      <c r="P12" s="31"/>
      <c r="Q12" s="32"/>
      <c r="R12" s="32"/>
    </row>
    <row r="13" spans="1:19" s="49" customFormat="1" ht="376.5" customHeight="1" x14ac:dyDescent="0.3">
      <c r="A13" s="22">
        <v>12</v>
      </c>
      <c r="B13" s="40" t="s">
        <v>18</v>
      </c>
      <c r="C13" s="40" t="s">
        <v>19</v>
      </c>
      <c r="D13" s="40" t="s">
        <v>20</v>
      </c>
      <c r="E13" s="40" t="s">
        <v>17</v>
      </c>
      <c r="F13" s="41">
        <v>29300000</v>
      </c>
      <c r="G13" s="42">
        <v>3300000</v>
      </c>
      <c r="H13" s="43">
        <f t="shared" si="0"/>
        <v>0.11262798634812286</v>
      </c>
      <c r="I13" s="44">
        <v>2750000</v>
      </c>
      <c r="J13" s="45">
        <f t="shared" si="1"/>
        <v>2900000</v>
      </c>
      <c r="K13" s="46">
        <v>2900000</v>
      </c>
      <c r="L13" s="46">
        <v>0</v>
      </c>
      <c r="M13" s="43">
        <f t="shared" si="2"/>
        <v>9.8976109215017066E-2</v>
      </c>
      <c r="N13" s="40" t="s">
        <v>146</v>
      </c>
      <c r="O13" s="187" t="s">
        <v>449</v>
      </c>
      <c r="P13" s="47"/>
      <c r="Q13" s="48"/>
      <c r="R13" s="48"/>
    </row>
    <row r="14" spans="1:19" ht="33.75" customHeight="1" x14ac:dyDescent="0.25">
      <c r="A14" s="50"/>
      <c r="B14" s="51"/>
      <c r="C14" s="52" t="s">
        <v>191</v>
      </c>
      <c r="D14" s="52"/>
      <c r="E14" s="53"/>
      <c r="F14" s="54">
        <f>SUM(F2:F13)</f>
        <v>89458774</v>
      </c>
      <c r="G14" s="54">
        <f t="shared" ref="G14:L14" si="3">SUM(G2:G13)</f>
        <v>11199000</v>
      </c>
      <c r="H14" s="55">
        <f t="shared" si="0"/>
        <v>0.12518615558044646</v>
      </c>
      <c r="I14" s="54">
        <f t="shared" si="3"/>
        <v>8060000</v>
      </c>
      <c r="J14" s="54">
        <f t="shared" si="3"/>
        <v>8772000</v>
      </c>
      <c r="K14" s="54">
        <f t="shared" si="3"/>
        <v>8148000</v>
      </c>
      <c r="L14" s="54">
        <f t="shared" si="3"/>
        <v>624000</v>
      </c>
      <c r="M14" s="55">
        <f t="shared" si="2"/>
        <v>9.805634045465457E-2</v>
      </c>
      <c r="N14" s="51"/>
      <c r="O14" s="53"/>
      <c r="P14" s="52"/>
      <c r="Q14" s="52"/>
      <c r="R14" s="53"/>
    </row>
  </sheetData>
  <sortState xmlns:xlrd2="http://schemas.microsoft.com/office/spreadsheetml/2017/richdata2" ref="B2:O12">
    <sortCondition ref="C2:C12"/>
  </sortState>
  <pageMargins left="0.23622047244094491" right="7.874015748031496E-2" top="0.74803149606299213" bottom="0.74803149606299213" header="0.31496062992125984" footer="0.31496062992125984"/>
  <pageSetup paperSize="9" scale="49" fitToHeight="0" orientation="landscape" r:id="rId1"/>
  <headerFooter>
    <oddHeader>&amp;C&amp;"Arial,Tučné"&amp;18Výběrové řízení 2020
Senioři</oddHeader>
    <oddFooter>&amp;L&amp;14&amp;P/&amp;N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7"/>
  <sheetViews>
    <sheetView topLeftCell="A5" zoomScale="70" zoomScaleNormal="70" workbookViewId="0">
      <selection activeCell="V6" sqref="V6"/>
    </sheetView>
  </sheetViews>
  <sheetFormatPr defaultColWidth="19.140625" defaultRowHeight="18" x14ac:dyDescent="0.25"/>
  <cols>
    <col min="1" max="1" width="9.140625" style="95" customWidth="1"/>
    <col min="2" max="2" width="10.28515625" style="63" customWidth="1"/>
    <col min="3" max="3" width="23.42578125" style="63" customWidth="1"/>
    <col min="4" max="4" width="18.140625" style="63" customWidth="1"/>
    <col min="5" max="5" width="13.7109375" style="63" customWidth="1"/>
    <col min="6" max="6" width="20.140625" style="98" customWidth="1"/>
    <col min="7" max="7" width="17.140625" style="98" customWidth="1"/>
    <col min="8" max="8" width="10.140625" style="63" hidden="1" customWidth="1"/>
    <col min="9" max="9" width="18.28515625" style="98" customWidth="1"/>
    <col min="10" max="10" width="17.85546875" style="98" customWidth="1"/>
    <col min="11" max="11" width="17.140625" style="98" customWidth="1"/>
    <col min="12" max="12" width="16.42578125" style="99" customWidth="1"/>
    <col min="13" max="13" width="10.42578125" style="63" hidden="1" customWidth="1"/>
    <col min="14" max="14" width="26.42578125" style="63" customWidth="1"/>
    <col min="15" max="15" width="95.85546875" style="63" customWidth="1"/>
    <col min="16" max="16" width="0" style="95" hidden="1" customWidth="1"/>
    <col min="17" max="17" width="0.140625" style="95" hidden="1" customWidth="1"/>
    <col min="18" max="18" width="3.85546875" style="95" hidden="1" customWidth="1"/>
    <col min="19" max="16384" width="19.140625" style="63"/>
  </cols>
  <sheetData>
    <row r="1" spans="1:18" ht="72" x14ac:dyDescent="0.25">
      <c r="A1" s="58" t="s">
        <v>403</v>
      </c>
      <c r="B1" s="58" t="s">
        <v>0</v>
      </c>
      <c r="C1" s="58" t="s">
        <v>1</v>
      </c>
      <c r="D1" s="58" t="s">
        <v>2</v>
      </c>
      <c r="E1" s="58" t="s">
        <v>3</v>
      </c>
      <c r="F1" s="59" t="s">
        <v>4</v>
      </c>
      <c r="G1" s="59" t="s">
        <v>5</v>
      </c>
      <c r="H1" s="58" t="s">
        <v>6</v>
      </c>
      <c r="I1" s="59" t="s">
        <v>210</v>
      </c>
      <c r="J1" s="59" t="s">
        <v>7</v>
      </c>
      <c r="K1" s="59" t="s">
        <v>189</v>
      </c>
      <c r="L1" s="59" t="s">
        <v>190</v>
      </c>
      <c r="M1" s="58" t="s">
        <v>6</v>
      </c>
      <c r="N1" s="58" t="s">
        <v>8</v>
      </c>
      <c r="O1" s="60" t="s">
        <v>9</v>
      </c>
      <c r="P1" s="61" t="s">
        <v>401</v>
      </c>
      <c r="Q1" s="62" t="s">
        <v>400</v>
      </c>
      <c r="R1" s="62" t="s">
        <v>402</v>
      </c>
    </row>
    <row r="2" spans="1:18" ht="322.5" customHeight="1" x14ac:dyDescent="0.25">
      <c r="A2" s="64">
        <v>1</v>
      </c>
      <c r="B2" s="65" t="s">
        <v>211</v>
      </c>
      <c r="C2" s="65" t="s">
        <v>212</v>
      </c>
      <c r="D2" s="65" t="s">
        <v>213</v>
      </c>
      <c r="E2" s="65" t="s">
        <v>417</v>
      </c>
      <c r="F2" s="66">
        <v>26182000</v>
      </c>
      <c r="G2" s="66">
        <v>520000</v>
      </c>
      <c r="H2" s="67">
        <f>G2/F2</f>
        <v>1.9860973187686197E-2</v>
      </c>
      <c r="I2" s="68">
        <v>310000</v>
      </c>
      <c r="J2" s="69">
        <f>K2+L2</f>
        <v>310000</v>
      </c>
      <c r="K2" s="70">
        <v>310000</v>
      </c>
      <c r="L2" s="71">
        <v>0</v>
      </c>
      <c r="M2" s="67">
        <f>J2/F2</f>
        <v>1.184019555419754E-2</v>
      </c>
      <c r="N2" s="65" t="s">
        <v>214</v>
      </c>
      <c r="O2" s="74" t="s">
        <v>421</v>
      </c>
      <c r="P2" s="72"/>
      <c r="Q2" s="73"/>
      <c r="R2" s="73"/>
    </row>
    <row r="3" spans="1:18" ht="312" customHeight="1" x14ac:dyDescent="0.25">
      <c r="A3" s="64">
        <v>2</v>
      </c>
      <c r="B3" s="65" t="s">
        <v>215</v>
      </c>
      <c r="C3" s="65" t="s">
        <v>216</v>
      </c>
      <c r="D3" s="65" t="s">
        <v>217</v>
      </c>
      <c r="E3" s="65" t="s">
        <v>24</v>
      </c>
      <c r="F3" s="66">
        <v>974388</v>
      </c>
      <c r="G3" s="66">
        <v>220000</v>
      </c>
      <c r="H3" s="67">
        <f t="shared" ref="H3:H6" si="0">G3/F3</f>
        <v>0.22578274773498852</v>
      </c>
      <c r="I3" s="68">
        <v>200000</v>
      </c>
      <c r="J3" s="69">
        <f t="shared" ref="J3:J6" si="1">K3+L3</f>
        <v>200000</v>
      </c>
      <c r="K3" s="70">
        <v>200000</v>
      </c>
      <c r="L3" s="71">
        <v>0</v>
      </c>
      <c r="M3" s="67">
        <f t="shared" ref="M3:M6" si="2">J3/F3</f>
        <v>0.20525704339544412</v>
      </c>
      <c r="N3" s="65" t="s">
        <v>218</v>
      </c>
      <c r="O3" s="74" t="s">
        <v>420</v>
      </c>
      <c r="P3" s="72"/>
      <c r="Q3" s="73"/>
      <c r="R3" s="73"/>
    </row>
    <row r="4" spans="1:18" ht="330" customHeight="1" x14ac:dyDescent="0.25">
      <c r="A4" s="64">
        <v>3</v>
      </c>
      <c r="B4" s="65" t="s">
        <v>219</v>
      </c>
      <c r="C4" s="65" t="s">
        <v>220</v>
      </c>
      <c r="D4" s="65" t="s">
        <v>221</v>
      </c>
      <c r="E4" s="65" t="s">
        <v>222</v>
      </c>
      <c r="F4" s="66">
        <v>1348000</v>
      </c>
      <c r="G4" s="66">
        <v>230000</v>
      </c>
      <c r="H4" s="67">
        <f t="shared" si="0"/>
        <v>0.17062314540059348</v>
      </c>
      <c r="I4" s="68">
        <v>250000</v>
      </c>
      <c r="J4" s="69">
        <f t="shared" si="1"/>
        <v>230000</v>
      </c>
      <c r="K4" s="70">
        <v>230000</v>
      </c>
      <c r="L4" s="71">
        <v>0</v>
      </c>
      <c r="M4" s="67">
        <f t="shared" si="2"/>
        <v>0.17062314540059348</v>
      </c>
      <c r="N4" s="65" t="s">
        <v>146</v>
      </c>
      <c r="O4" s="183" t="s">
        <v>419</v>
      </c>
      <c r="P4" s="72"/>
      <c r="Q4" s="73"/>
      <c r="R4" s="73"/>
    </row>
    <row r="5" spans="1:18" ht="408.75" customHeight="1" x14ac:dyDescent="0.25">
      <c r="A5" s="64">
        <v>4</v>
      </c>
      <c r="B5" s="65" t="s">
        <v>223</v>
      </c>
      <c r="C5" s="65" t="s">
        <v>224</v>
      </c>
      <c r="D5" s="65" t="s">
        <v>225</v>
      </c>
      <c r="E5" s="65" t="s">
        <v>226</v>
      </c>
      <c r="F5" s="66">
        <v>5045000</v>
      </c>
      <c r="G5" s="66">
        <v>230000</v>
      </c>
      <c r="H5" s="67">
        <f t="shared" si="0"/>
        <v>4.5589692765113973E-2</v>
      </c>
      <c r="I5" s="68">
        <v>200000</v>
      </c>
      <c r="J5" s="69">
        <f t="shared" si="1"/>
        <v>200000</v>
      </c>
      <c r="K5" s="70">
        <v>200000</v>
      </c>
      <c r="L5" s="71">
        <v>0</v>
      </c>
      <c r="M5" s="67">
        <f t="shared" si="2"/>
        <v>3.9643211100099107E-2</v>
      </c>
      <c r="N5" s="65" t="s">
        <v>227</v>
      </c>
      <c r="O5" s="74" t="s">
        <v>486</v>
      </c>
      <c r="P5" s="72"/>
      <c r="Q5" s="73"/>
      <c r="R5" s="73"/>
    </row>
    <row r="6" spans="1:18" ht="396" customHeight="1" x14ac:dyDescent="0.25">
      <c r="A6" s="75">
        <v>5</v>
      </c>
      <c r="B6" s="76" t="s">
        <v>228</v>
      </c>
      <c r="C6" s="76" t="s">
        <v>229</v>
      </c>
      <c r="D6" s="76" t="s">
        <v>230</v>
      </c>
      <c r="E6" s="76" t="s">
        <v>24</v>
      </c>
      <c r="F6" s="77">
        <v>1440000</v>
      </c>
      <c r="G6" s="77">
        <v>379000</v>
      </c>
      <c r="H6" s="67">
        <f t="shared" si="0"/>
        <v>0.26319444444444445</v>
      </c>
      <c r="I6" s="78">
        <v>200000</v>
      </c>
      <c r="J6" s="79">
        <f t="shared" si="1"/>
        <v>190000</v>
      </c>
      <c r="K6" s="80">
        <v>190000</v>
      </c>
      <c r="L6" s="81">
        <v>0</v>
      </c>
      <c r="M6" s="82">
        <f t="shared" si="2"/>
        <v>0.13194444444444445</v>
      </c>
      <c r="N6" s="76" t="s">
        <v>231</v>
      </c>
      <c r="O6" s="185" t="s">
        <v>487</v>
      </c>
      <c r="P6" s="84"/>
      <c r="Q6" s="85"/>
      <c r="R6" s="85"/>
    </row>
    <row r="7" spans="1:18" ht="45" customHeight="1" x14ac:dyDescent="0.25">
      <c r="A7" s="86"/>
      <c r="B7" s="87"/>
      <c r="C7" s="88" t="s">
        <v>191</v>
      </c>
      <c r="D7" s="88"/>
      <c r="E7" s="88"/>
      <c r="F7" s="89">
        <f>SUM(F2:F6)</f>
        <v>34989388</v>
      </c>
      <c r="G7" s="89">
        <f>SUM(G2:G6)</f>
        <v>1579000</v>
      </c>
      <c r="H7" s="90">
        <f>G7/F7</f>
        <v>4.5127968514339263E-2</v>
      </c>
      <c r="I7" s="89">
        <f>SUM(I2:I6)</f>
        <v>1160000</v>
      </c>
      <c r="J7" s="89">
        <f>SUM(J2:J6)</f>
        <v>1130000</v>
      </c>
      <c r="K7" s="89">
        <f>SUM(K2:K6)</f>
        <v>1130000</v>
      </c>
      <c r="L7" s="89">
        <f>SUM(L2:L6)</f>
        <v>0</v>
      </c>
      <c r="M7" s="124">
        <f>J7/F7</f>
        <v>3.2295506283219359E-2</v>
      </c>
      <c r="N7" s="105"/>
      <c r="O7" s="91"/>
      <c r="P7" s="92"/>
      <c r="Q7" s="92"/>
      <c r="R7" s="93"/>
    </row>
  </sheetData>
  <pageMargins left="0.23622047244094491" right="7.874015748031496E-2" top="0.74803149606299213" bottom="0.74803149606299213" header="0.31496062992125984" footer="0.31496062992125984"/>
  <pageSetup paperSize="9" scale="48" fitToHeight="0" orientation="landscape" r:id="rId1"/>
  <headerFooter>
    <oddHeader>&amp;C&amp;"Arial,Tučné"&amp;18Výběrové řízení 2020
Občané s duševním onemocněním a psychosociálními obtížemi</oddHeader>
    <oddFooter>&amp;L&amp;14&amp;P/&amp;N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3"/>
  <sheetViews>
    <sheetView topLeftCell="A4" zoomScale="70" zoomScaleNormal="70" workbookViewId="0">
      <selection activeCell="D4" sqref="D4"/>
    </sheetView>
  </sheetViews>
  <sheetFormatPr defaultRowHeight="18" x14ac:dyDescent="0.25"/>
  <cols>
    <col min="1" max="1" width="9.140625" style="57" customWidth="1"/>
    <col min="2" max="2" width="11.85546875" style="56" customWidth="1"/>
    <col min="3" max="3" width="20.5703125" style="56" customWidth="1"/>
    <col min="4" max="4" width="18.140625" style="56" customWidth="1"/>
    <col min="5" max="5" width="15.140625" style="56" customWidth="1"/>
    <col min="6" max="6" width="19" style="56" customWidth="1"/>
    <col min="7" max="7" width="17.140625" style="56" customWidth="1"/>
    <col min="8" max="8" width="10.140625" style="56" hidden="1" customWidth="1"/>
    <col min="9" max="9" width="18.28515625" style="56" customWidth="1"/>
    <col min="10" max="10" width="17.85546875" style="56" customWidth="1"/>
    <col min="11" max="11" width="17.140625" style="56" customWidth="1"/>
    <col min="12" max="12" width="16.42578125" style="56" customWidth="1"/>
    <col min="13" max="13" width="10.42578125" style="56" hidden="1" customWidth="1"/>
    <col min="14" max="14" width="50.85546875" style="56" customWidth="1"/>
    <col min="15" max="15" width="68.7109375" style="56" customWidth="1"/>
    <col min="16" max="18" width="0" style="57" hidden="1" customWidth="1"/>
    <col min="19" max="16384" width="9.140625" style="56"/>
  </cols>
  <sheetData>
    <row r="1" spans="1:18" s="21" customFormat="1" ht="54" x14ac:dyDescent="0.25">
      <c r="A1" s="16" t="s">
        <v>403</v>
      </c>
      <c r="B1" s="16" t="s">
        <v>0</v>
      </c>
      <c r="C1" s="16" t="s">
        <v>1</v>
      </c>
      <c r="D1" s="16" t="s">
        <v>2</v>
      </c>
      <c r="E1" s="16" t="s">
        <v>3</v>
      </c>
      <c r="F1" s="17" t="s">
        <v>4</v>
      </c>
      <c r="G1" s="16" t="s">
        <v>5</v>
      </c>
      <c r="H1" s="16" t="s">
        <v>6</v>
      </c>
      <c r="I1" s="16" t="s">
        <v>210</v>
      </c>
      <c r="J1" s="16" t="s">
        <v>7</v>
      </c>
      <c r="K1" s="16" t="s">
        <v>189</v>
      </c>
      <c r="L1" s="16" t="s">
        <v>190</v>
      </c>
      <c r="M1" s="16" t="s">
        <v>6</v>
      </c>
      <c r="N1" s="16" t="s">
        <v>8</v>
      </c>
      <c r="O1" s="18" t="s">
        <v>9</v>
      </c>
      <c r="P1" s="142" t="s">
        <v>401</v>
      </c>
      <c r="Q1" s="143" t="s">
        <v>400</v>
      </c>
      <c r="R1" s="143" t="s">
        <v>402</v>
      </c>
    </row>
    <row r="2" spans="1:18" s="21" customFormat="1" ht="409.5" customHeight="1" x14ac:dyDescent="0.25">
      <c r="A2" s="22">
        <v>1</v>
      </c>
      <c r="B2" s="23" t="s">
        <v>48</v>
      </c>
      <c r="C2" s="23" t="s">
        <v>49</v>
      </c>
      <c r="D2" s="23" t="s">
        <v>50</v>
      </c>
      <c r="E2" s="23" t="s">
        <v>47</v>
      </c>
      <c r="F2" s="24">
        <v>3745000</v>
      </c>
      <c r="G2" s="25">
        <v>550000</v>
      </c>
      <c r="H2" s="26">
        <f>G2/F2</f>
        <v>0.14686248331108145</v>
      </c>
      <c r="I2" s="27">
        <v>500000</v>
      </c>
      <c r="J2" s="28">
        <f>K2+L2</f>
        <v>535000</v>
      </c>
      <c r="K2" s="29">
        <v>535000</v>
      </c>
      <c r="L2" s="29">
        <v>0</v>
      </c>
      <c r="M2" s="26">
        <f>J2/F2</f>
        <v>0.14285714285714285</v>
      </c>
      <c r="N2" s="23" t="s">
        <v>155</v>
      </c>
      <c r="O2" s="125" t="s">
        <v>422</v>
      </c>
      <c r="P2" s="31"/>
      <c r="Q2" s="32"/>
      <c r="R2" s="32"/>
    </row>
    <row r="3" spans="1:18" s="21" customFormat="1" ht="322.5" customHeight="1" x14ac:dyDescent="0.25">
      <c r="A3" s="22">
        <v>2</v>
      </c>
      <c r="B3" s="23" t="s">
        <v>51</v>
      </c>
      <c r="C3" s="23" t="s">
        <v>52</v>
      </c>
      <c r="D3" s="23" t="s">
        <v>53</v>
      </c>
      <c r="E3" s="23" t="s">
        <v>54</v>
      </c>
      <c r="F3" s="24">
        <v>2339440</v>
      </c>
      <c r="G3" s="25">
        <v>500000</v>
      </c>
      <c r="H3" s="26">
        <f>G3/F3</f>
        <v>0.2137263618643778</v>
      </c>
      <c r="I3" s="27">
        <v>450000</v>
      </c>
      <c r="J3" s="28">
        <f>K3+L3</f>
        <v>485000</v>
      </c>
      <c r="K3" s="29">
        <v>485000</v>
      </c>
      <c r="L3" s="29">
        <v>0</v>
      </c>
      <c r="M3" s="26">
        <f>J3/F3</f>
        <v>0.20731457100844647</v>
      </c>
      <c r="N3" s="23" t="s">
        <v>156</v>
      </c>
      <c r="O3" s="125" t="s">
        <v>423</v>
      </c>
      <c r="P3" s="31"/>
      <c r="Q3" s="32"/>
      <c r="R3" s="32"/>
    </row>
    <row r="4" spans="1:18" s="21" customFormat="1" ht="282" customHeight="1" x14ac:dyDescent="0.25">
      <c r="A4" s="22">
        <v>3</v>
      </c>
      <c r="B4" s="23" t="s">
        <v>44</v>
      </c>
      <c r="C4" s="23" t="s">
        <v>45</v>
      </c>
      <c r="D4" s="23" t="s">
        <v>46</v>
      </c>
      <c r="E4" s="23" t="s">
        <v>47</v>
      </c>
      <c r="F4" s="24">
        <v>2961771</v>
      </c>
      <c r="G4" s="25">
        <v>450000</v>
      </c>
      <c r="H4" s="26">
        <f>G4/F4</f>
        <v>0.15193612200268014</v>
      </c>
      <c r="I4" s="27">
        <v>320000</v>
      </c>
      <c r="J4" s="28">
        <f>K4+L4</f>
        <v>320000</v>
      </c>
      <c r="K4" s="29">
        <v>320000</v>
      </c>
      <c r="L4" s="29">
        <v>0</v>
      </c>
      <c r="M4" s="26">
        <f>J4/F4</f>
        <v>0.10804346453523922</v>
      </c>
      <c r="N4" s="23" t="s">
        <v>154</v>
      </c>
      <c r="O4" s="30" t="s">
        <v>424</v>
      </c>
      <c r="P4" s="31"/>
      <c r="Q4" s="32"/>
      <c r="R4" s="32"/>
    </row>
    <row r="5" spans="1:18" s="21" customFormat="1" ht="271.5" customHeight="1" x14ac:dyDescent="0.25">
      <c r="A5" s="140">
        <v>4</v>
      </c>
      <c r="B5" s="126" t="s">
        <v>55</v>
      </c>
      <c r="C5" s="126" t="s">
        <v>56</v>
      </c>
      <c r="D5" s="126" t="s">
        <v>57</v>
      </c>
      <c r="E5" s="126" t="s">
        <v>47</v>
      </c>
      <c r="F5" s="127">
        <v>1997524</v>
      </c>
      <c r="G5" s="128">
        <v>240000</v>
      </c>
      <c r="H5" s="129">
        <f>G5/F5</f>
        <v>0.12014874414525183</v>
      </c>
      <c r="I5" s="130">
        <v>190000</v>
      </c>
      <c r="J5" s="131">
        <f>K5+L5</f>
        <v>190000</v>
      </c>
      <c r="K5" s="132">
        <v>190000</v>
      </c>
      <c r="L5" s="132">
        <v>0</v>
      </c>
      <c r="M5" s="129">
        <f>J5/F5</f>
        <v>9.5117755781657695E-2</v>
      </c>
      <c r="N5" s="126" t="s">
        <v>157</v>
      </c>
      <c r="O5" s="133" t="s">
        <v>425</v>
      </c>
      <c r="P5" s="134"/>
      <c r="Q5" s="135"/>
      <c r="R5" s="135"/>
    </row>
    <row r="6" spans="1:18" s="146" customFormat="1" ht="33.75" customHeight="1" x14ac:dyDescent="0.2">
      <c r="A6" s="50"/>
      <c r="B6" s="50"/>
      <c r="C6" s="144" t="s">
        <v>191</v>
      </c>
      <c r="D6" s="144"/>
      <c r="E6" s="145"/>
      <c r="F6" s="54">
        <f>SUM(F2:F5)</f>
        <v>11043735</v>
      </c>
      <c r="G6" s="54">
        <f t="shared" ref="G6:L6" si="0">SUM(G2:G5)</f>
        <v>1740000</v>
      </c>
      <c r="H6" s="136">
        <f>G6/F6</f>
        <v>0.15755539226538848</v>
      </c>
      <c r="I6" s="54">
        <f t="shared" si="0"/>
        <v>1460000</v>
      </c>
      <c r="J6" s="54">
        <f t="shared" si="0"/>
        <v>1530000</v>
      </c>
      <c r="K6" s="54">
        <f t="shared" si="0"/>
        <v>1530000</v>
      </c>
      <c r="L6" s="54">
        <f t="shared" si="0"/>
        <v>0</v>
      </c>
      <c r="M6" s="136">
        <f>J6/F6</f>
        <v>0.13854008630232434</v>
      </c>
      <c r="N6" s="50"/>
      <c r="O6" s="145"/>
      <c r="P6" s="138"/>
      <c r="Q6" s="138"/>
      <c r="R6" s="139"/>
    </row>
    <row r="7" spans="1:18" x14ac:dyDescent="0.25">
      <c r="O7" s="147"/>
    </row>
    <row r="10" spans="1:18" ht="120" customHeight="1" x14ac:dyDescent="0.25"/>
    <row r="12" spans="1:18" ht="150.75" customHeight="1" x14ac:dyDescent="0.25"/>
    <row r="13" spans="1:18" ht="227.25" customHeight="1" x14ac:dyDescent="0.25"/>
  </sheetData>
  <sortState xmlns:xlrd2="http://schemas.microsoft.com/office/spreadsheetml/2017/richdata2" ref="B2:O5">
    <sortCondition ref="C2:C5"/>
  </sortState>
  <pageMargins left="0.23622047244094491" right="7.874015748031496E-2" top="0.74803149606299213" bottom="0.74803149606299213" header="0.31496062992125984" footer="0.31496062992125984"/>
  <pageSetup paperSize="9" scale="48" fitToHeight="0" orientation="landscape" r:id="rId1"/>
  <headerFooter>
    <oddHeader>&amp;C&amp;"Arial,Tučné"&amp;18Výběrové řízení 2020
Občané se zrakovým postižením</oddHeader>
    <oddFooter>&amp;L&amp;14&amp;P/&amp;N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7"/>
  <sheetViews>
    <sheetView topLeftCell="A4" zoomScale="70" zoomScaleNormal="70" workbookViewId="0">
      <selection activeCell="U3" sqref="U3"/>
    </sheetView>
  </sheetViews>
  <sheetFormatPr defaultColWidth="12" defaultRowHeight="18" x14ac:dyDescent="0.25"/>
  <cols>
    <col min="1" max="1" width="9.140625" style="95" customWidth="1"/>
    <col min="2" max="2" width="12.7109375" style="63" customWidth="1"/>
    <col min="3" max="3" width="20.5703125" style="63" customWidth="1"/>
    <col min="4" max="4" width="18.140625" style="63" customWidth="1"/>
    <col min="5" max="5" width="15.28515625" style="63" customWidth="1"/>
    <col min="6" max="6" width="19" style="98" customWidth="1"/>
    <col min="7" max="7" width="17.140625" style="98" customWidth="1"/>
    <col min="8" max="8" width="10.140625" style="63" hidden="1" customWidth="1"/>
    <col min="9" max="9" width="18.28515625" style="98" customWidth="1"/>
    <col min="10" max="10" width="17.85546875" style="98" customWidth="1"/>
    <col min="11" max="11" width="17.140625" style="98" customWidth="1"/>
    <col min="12" max="12" width="16.42578125" style="99" customWidth="1"/>
    <col min="13" max="13" width="10.42578125" style="63" hidden="1" customWidth="1"/>
    <col min="14" max="14" width="30.7109375" style="63" customWidth="1"/>
    <col min="15" max="15" width="85" style="63" customWidth="1"/>
    <col min="16" max="18" width="0" style="95" hidden="1" customWidth="1"/>
    <col min="19" max="16384" width="12" style="63"/>
  </cols>
  <sheetData>
    <row r="1" spans="1:18" ht="54" x14ac:dyDescent="0.25">
      <c r="A1" s="58" t="s">
        <v>399</v>
      </c>
      <c r="B1" s="58" t="s">
        <v>0</v>
      </c>
      <c r="C1" s="58" t="s">
        <v>1</v>
      </c>
      <c r="D1" s="58" t="s">
        <v>2</v>
      </c>
      <c r="E1" s="58" t="s">
        <v>3</v>
      </c>
      <c r="F1" s="59" t="s">
        <v>4</v>
      </c>
      <c r="G1" s="59" t="s">
        <v>5</v>
      </c>
      <c r="H1" s="58" t="s">
        <v>6</v>
      </c>
      <c r="I1" s="59" t="s">
        <v>210</v>
      </c>
      <c r="J1" s="59" t="s">
        <v>7</v>
      </c>
      <c r="K1" s="59" t="s">
        <v>189</v>
      </c>
      <c r="L1" s="59" t="s">
        <v>190</v>
      </c>
      <c r="M1" s="58" t="s">
        <v>6</v>
      </c>
      <c r="N1" s="58" t="s">
        <v>8</v>
      </c>
      <c r="O1" s="60" t="s">
        <v>9</v>
      </c>
      <c r="P1" s="61" t="s">
        <v>401</v>
      </c>
      <c r="Q1" s="62" t="s">
        <v>400</v>
      </c>
      <c r="R1" s="62" t="s">
        <v>402</v>
      </c>
    </row>
    <row r="2" spans="1:18" ht="328.5" customHeight="1" x14ac:dyDescent="0.25">
      <c r="A2" s="64">
        <v>1</v>
      </c>
      <c r="B2" s="65" t="s">
        <v>232</v>
      </c>
      <c r="C2" s="65" t="s">
        <v>233</v>
      </c>
      <c r="D2" s="65" t="s">
        <v>234</v>
      </c>
      <c r="E2" s="23" t="s">
        <v>54</v>
      </c>
      <c r="F2" s="66">
        <v>867450</v>
      </c>
      <c r="G2" s="66">
        <v>110000</v>
      </c>
      <c r="H2" s="67">
        <f>G2/F2</f>
        <v>0.12680846158280015</v>
      </c>
      <c r="I2" s="68">
        <v>110000</v>
      </c>
      <c r="J2" s="69">
        <f>K2+L2</f>
        <v>110000</v>
      </c>
      <c r="K2" s="70">
        <v>110000</v>
      </c>
      <c r="L2" s="71">
        <v>0</v>
      </c>
      <c r="M2" s="67">
        <f>J2/F2</f>
        <v>0.12680846158280015</v>
      </c>
      <c r="N2" s="65" t="s">
        <v>235</v>
      </c>
      <c r="O2" s="74" t="s">
        <v>458</v>
      </c>
      <c r="P2" s="72"/>
      <c r="Q2" s="73"/>
      <c r="R2" s="73"/>
    </row>
    <row r="3" spans="1:18" ht="382.5" customHeight="1" x14ac:dyDescent="0.25">
      <c r="A3" s="64">
        <v>2</v>
      </c>
      <c r="B3" s="65" t="s">
        <v>236</v>
      </c>
      <c r="C3" s="65" t="s">
        <v>233</v>
      </c>
      <c r="D3" s="65" t="s">
        <v>237</v>
      </c>
      <c r="E3" s="65" t="s">
        <v>58</v>
      </c>
      <c r="F3" s="66">
        <v>1938768</v>
      </c>
      <c r="G3" s="66">
        <v>93000</v>
      </c>
      <c r="H3" s="67">
        <f t="shared" ref="H3:H6" si="0">G3/F3</f>
        <v>4.7968606867866602E-2</v>
      </c>
      <c r="I3" s="68">
        <v>55000</v>
      </c>
      <c r="J3" s="69">
        <f t="shared" ref="J3:J5" si="1">K3+L3</f>
        <v>55000</v>
      </c>
      <c r="K3" s="70">
        <v>55000</v>
      </c>
      <c r="L3" s="71">
        <v>0</v>
      </c>
      <c r="M3" s="67">
        <f t="shared" ref="M3:M6" si="2">J3/F3</f>
        <v>2.8368530943361971E-2</v>
      </c>
      <c r="N3" s="65" t="s">
        <v>238</v>
      </c>
      <c r="O3" s="188" t="s">
        <v>426</v>
      </c>
      <c r="P3" s="72"/>
      <c r="Q3" s="73"/>
      <c r="R3" s="73"/>
    </row>
    <row r="4" spans="1:18" ht="404.25" customHeight="1" x14ac:dyDescent="0.25">
      <c r="A4" s="64">
        <v>3</v>
      </c>
      <c r="B4" s="65" t="s">
        <v>239</v>
      </c>
      <c r="C4" s="65" t="s">
        <v>240</v>
      </c>
      <c r="D4" s="65" t="s">
        <v>241</v>
      </c>
      <c r="E4" s="65" t="s">
        <v>242</v>
      </c>
      <c r="F4" s="66">
        <v>3688276</v>
      </c>
      <c r="G4" s="66">
        <v>400000</v>
      </c>
      <c r="H4" s="67">
        <f t="shared" si="0"/>
        <v>0.10845175361063</v>
      </c>
      <c r="I4" s="68">
        <v>400000</v>
      </c>
      <c r="J4" s="69">
        <f t="shared" si="1"/>
        <v>400000</v>
      </c>
      <c r="K4" s="70">
        <v>400000</v>
      </c>
      <c r="L4" s="71">
        <v>0</v>
      </c>
      <c r="M4" s="67">
        <f t="shared" si="2"/>
        <v>0.10845175361063</v>
      </c>
      <c r="N4" s="65" t="s">
        <v>243</v>
      </c>
      <c r="O4" s="74" t="s">
        <v>427</v>
      </c>
      <c r="P4" s="72"/>
      <c r="Q4" s="73"/>
      <c r="R4" s="73"/>
    </row>
    <row r="5" spans="1:18" ht="312.75" customHeight="1" x14ac:dyDescent="0.25">
      <c r="A5" s="64">
        <v>4</v>
      </c>
      <c r="B5" s="65" t="s">
        <v>244</v>
      </c>
      <c r="C5" s="65" t="s">
        <v>245</v>
      </c>
      <c r="D5" s="65" t="s">
        <v>246</v>
      </c>
      <c r="E5" s="65" t="s">
        <v>242</v>
      </c>
      <c r="F5" s="66">
        <v>2102516</v>
      </c>
      <c r="G5" s="66">
        <v>350000</v>
      </c>
      <c r="H5" s="67">
        <f t="shared" si="0"/>
        <v>0.16646722307939629</v>
      </c>
      <c r="I5" s="68">
        <v>110000</v>
      </c>
      <c r="J5" s="69">
        <f t="shared" si="1"/>
        <v>110000</v>
      </c>
      <c r="K5" s="70">
        <v>110000</v>
      </c>
      <c r="L5" s="71">
        <v>0</v>
      </c>
      <c r="M5" s="67">
        <f t="shared" si="2"/>
        <v>5.2318270110667413E-2</v>
      </c>
      <c r="N5" s="65" t="s">
        <v>247</v>
      </c>
      <c r="O5" s="74" t="s">
        <v>428</v>
      </c>
      <c r="P5" s="72"/>
      <c r="Q5" s="73"/>
      <c r="R5" s="73"/>
    </row>
    <row r="6" spans="1:18" ht="348.75" customHeight="1" x14ac:dyDescent="0.25">
      <c r="A6" s="75">
        <v>5</v>
      </c>
      <c r="B6" s="76" t="s">
        <v>248</v>
      </c>
      <c r="C6" s="76" t="s">
        <v>245</v>
      </c>
      <c r="D6" s="76" t="s">
        <v>249</v>
      </c>
      <c r="E6" s="76" t="s">
        <v>32</v>
      </c>
      <c r="F6" s="77">
        <v>1639686</v>
      </c>
      <c r="G6" s="77">
        <v>436000</v>
      </c>
      <c r="H6" s="67">
        <f t="shared" si="0"/>
        <v>0.26590456953343505</v>
      </c>
      <c r="I6" s="78">
        <v>0</v>
      </c>
      <c r="J6" s="79">
        <f>K6+L6</f>
        <v>0</v>
      </c>
      <c r="K6" s="80">
        <v>0</v>
      </c>
      <c r="L6" s="81">
        <v>0</v>
      </c>
      <c r="M6" s="82">
        <f t="shared" si="2"/>
        <v>0</v>
      </c>
      <c r="N6" s="76" t="s">
        <v>250</v>
      </c>
      <c r="O6" s="185" t="s">
        <v>429</v>
      </c>
      <c r="P6" s="84"/>
      <c r="Q6" s="85"/>
      <c r="R6" s="85"/>
    </row>
    <row r="7" spans="1:18" ht="45" customHeight="1" x14ac:dyDescent="0.25">
      <c r="A7" s="86"/>
      <c r="B7" s="87"/>
      <c r="C7" s="88" t="s">
        <v>191</v>
      </c>
      <c r="D7" s="92"/>
      <c r="E7" s="92"/>
      <c r="F7" s="89">
        <f>SUM(F2:F6)</f>
        <v>10236696</v>
      </c>
      <c r="G7" s="89">
        <f>SUM(G2:G6)</f>
        <v>1389000</v>
      </c>
      <c r="H7" s="90">
        <f>G7/F7</f>
        <v>0.13568831193189679</v>
      </c>
      <c r="I7" s="89">
        <f>SUM(I2:I6)</f>
        <v>675000</v>
      </c>
      <c r="J7" s="89">
        <f>SUM(J2:J6)</f>
        <v>675000</v>
      </c>
      <c r="K7" s="89">
        <f>SUM(K2:K6)</f>
        <v>675000</v>
      </c>
      <c r="L7" s="89">
        <f>SUM(L2:L6)</f>
        <v>0</v>
      </c>
      <c r="M7" s="124">
        <f>J7/F7</f>
        <v>6.5939244459345084E-2</v>
      </c>
      <c r="N7" s="105"/>
      <c r="O7" s="91"/>
      <c r="P7" s="92"/>
      <c r="Q7" s="92"/>
      <c r="R7" s="93"/>
    </row>
  </sheetData>
  <pageMargins left="0.23622047244094491" right="7.874015748031496E-2" top="0.74803149606299213" bottom="0.74803149606299213" header="0.31496062992125984" footer="0.31496062992125984"/>
  <pageSetup paperSize="9" scale="49" fitToHeight="0" orientation="landscape" r:id="rId1"/>
  <headerFooter>
    <oddHeader>&amp;C&amp;"Arial,Tučné"&amp;18Výběrové řízení 2020
Občané se sluchovým postižením</oddHeader>
    <oddFooter>&amp;L&amp;14&amp;P/&amp;N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20"/>
  <sheetViews>
    <sheetView topLeftCell="A17" zoomScale="70" zoomScaleNormal="70" workbookViewId="0">
      <selection activeCell="U17" sqref="U17"/>
    </sheetView>
  </sheetViews>
  <sheetFormatPr defaultColWidth="12" defaultRowHeight="18" x14ac:dyDescent="0.25"/>
  <cols>
    <col min="1" max="1" width="9.140625" style="95" customWidth="1"/>
    <col min="2" max="2" width="10.28515625" style="63" customWidth="1"/>
    <col min="3" max="3" width="20.5703125" style="63" customWidth="1"/>
    <col min="4" max="4" width="18.140625" style="63" customWidth="1"/>
    <col min="5" max="5" width="13.7109375" style="63" customWidth="1"/>
    <col min="6" max="6" width="19" style="98" customWidth="1"/>
    <col min="7" max="7" width="19.5703125" style="98" customWidth="1"/>
    <col min="8" max="8" width="10.140625" style="63" hidden="1" customWidth="1"/>
    <col min="9" max="9" width="18.28515625" style="98" customWidth="1"/>
    <col min="10" max="10" width="19.28515625" style="98" customWidth="1"/>
    <col min="11" max="11" width="18.7109375" style="98" customWidth="1"/>
    <col min="12" max="12" width="16.42578125" style="99" customWidth="1"/>
    <col min="13" max="13" width="10.42578125" style="63" hidden="1" customWidth="1"/>
    <col min="14" max="14" width="45.140625" style="63" customWidth="1"/>
    <col min="15" max="15" width="113.42578125" style="63" customWidth="1"/>
    <col min="16" max="17" width="0" style="95" hidden="1" customWidth="1"/>
    <col min="18" max="18" width="2.28515625" style="95" hidden="1" customWidth="1"/>
    <col min="19" max="16384" width="12" style="63"/>
  </cols>
  <sheetData>
    <row r="1" spans="1:19" ht="36" x14ac:dyDescent="0.25">
      <c r="A1" s="58" t="s">
        <v>403</v>
      </c>
      <c r="B1" s="58" t="s">
        <v>0</v>
      </c>
      <c r="C1" s="58" t="s">
        <v>1</v>
      </c>
      <c r="D1" s="58" t="s">
        <v>2</v>
      </c>
      <c r="E1" s="58" t="s">
        <v>3</v>
      </c>
      <c r="F1" s="59" t="s">
        <v>4</v>
      </c>
      <c r="G1" s="59" t="s">
        <v>5</v>
      </c>
      <c r="H1" s="58" t="s">
        <v>6</v>
      </c>
      <c r="I1" s="59" t="s">
        <v>210</v>
      </c>
      <c r="J1" s="59" t="s">
        <v>7</v>
      </c>
      <c r="K1" s="59" t="s">
        <v>189</v>
      </c>
      <c r="L1" s="59" t="s">
        <v>190</v>
      </c>
      <c r="M1" s="58" t="s">
        <v>6</v>
      </c>
      <c r="N1" s="58" t="s">
        <v>8</v>
      </c>
      <c r="O1" s="60" t="s">
        <v>9</v>
      </c>
      <c r="P1" s="61" t="s">
        <v>401</v>
      </c>
      <c r="Q1" s="62" t="s">
        <v>400</v>
      </c>
      <c r="R1" s="62" t="s">
        <v>402</v>
      </c>
    </row>
    <row r="2" spans="1:19" ht="331.5" customHeight="1" x14ac:dyDescent="0.25">
      <c r="A2" s="64">
        <v>1</v>
      </c>
      <c r="B2" s="65" t="s">
        <v>251</v>
      </c>
      <c r="C2" s="65" t="s">
        <v>252</v>
      </c>
      <c r="D2" s="65" t="s">
        <v>253</v>
      </c>
      <c r="E2" s="23" t="s">
        <v>54</v>
      </c>
      <c r="F2" s="66">
        <v>1628752</v>
      </c>
      <c r="G2" s="66">
        <v>380000</v>
      </c>
      <c r="H2" s="67">
        <f>G2/F2</f>
        <v>0.2333074648565282</v>
      </c>
      <c r="I2" s="68">
        <v>350000</v>
      </c>
      <c r="J2" s="69">
        <f>K2+L2</f>
        <v>350000</v>
      </c>
      <c r="K2" s="70">
        <v>350000</v>
      </c>
      <c r="L2" s="71">
        <v>0</v>
      </c>
      <c r="M2" s="67">
        <f>J2/F2</f>
        <v>0.21488845447311808</v>
      </c>
      <c r="N2" s="65" t="s">
        <v>254</v>
      </c>
      <c r="O2" s="74" t="s">
        <v>462</v>
      </c>
      <c r="P2" s="72"/>
      <c r="Q2" s="73"/>
      <c r="R2" s="73"/>
    </row>
    <row r="3" spans="1:19" ht="409.5" x14ac:dyDescent="0.25">
      <c r="A3" s="64">
        <v>2</v>
      </c>
      <c r="B3" s="65" t="s">
        <v>255</v>
      </c>
      <c r="C3" s="65" t="s">
        <v>256</v>
      </c>
      <c r="D3" s="65" t="s">
        <v>257</v>
      </c>
      <c r="E3" s="65" t="s">
        <v>258</v>
      </c>
      <c r="F3" s="66">
        <v>6690424</v>
      </c>
      <c r="G3" s="66">
        <v>1670000</v>
      </c>
      <c r="H3" s="67">
        <f t="shared" ref="H3:H19" si="0">G3/F3</f>
        <v>0.24961048806473252</v>
      </c>
      <c r="I3" s="68">
        <v>250000</v>
      </c>
      <c r="J3" s="69">
        <f t="shared" ref="J3:J19" si="1">K3+L3</f>
        <v>450000</v>
      </c>
      <c r="K3" s="70">
        <v>450000</v>
      </c>
      <c r="L3" s="71">
        <v>0</v>
      </c>
      <c r="M3" s="67">
        <f t="shared" ref="M3:M19" si="2">J3/F3</f>
        <v>6.7260311155167452E-2</v>
      </c>
      <c r="N3" s="65" t="s">
        <v>259</v>
      </c>
      <c r="O3" s="183" t="s">
        <v>475</v>
      </c>
      <c r="P3" s="72"/>
      <c r="Q3" s="73"/>
      <c r="R3" s="73"/>
      <c r="S3" s="94"/>
    </row>
    <row r="4" spans="1:19" ht="357.75" customHeight="1" x14ac:dyDescent="0.25">
      <c r="A4" s="64">
        <v>3</v>
      </c>
      <c r="B4" s="65" t="s">
        <v>260</v>
      </c>
      <c r="C4" s="65" t="s">
        <v>79</v>
      </c>
      <c r="D4" s="65" t="s">
        <v>261</v>
      </c>
      <c r="E4" s="65" t="s">
        <v>24</v>
      </c>
      <c r="F4" s="66">
        <v>1212000</v>
      </c>
      <c r="G4" s="66">
        <v>350000</v>
      </c>
      <c r="H4" s="67">
        <f t="shared" si="0"/>
        <v>0.28877887788778878</v>
      </c>
      <c r="I4" s="68">
        <v>200000</v>
      </c>
      <c r="J4" s="69">
        <f t="shared" si="1"/>
        <v>200000</v>
      </c>
      <c r="K4" s="70">
        <v>200000</v>
      </c>
      <c r="L4" s="71">
        <v>0</v>
      </c>
      <c r="M4" s="67">
        <f t="shared" si="2"/>
        <v>0.16501650165016502</v>
      </c>
      <c r="N4" s="65" t="s">
        <v>262</v>
      </c>
      <c r="O4" s="74" t="s">
        <v>463</v>
      </c>
      <c r="P4" s="72"/>
      <c r="Q4" s="73"/>
      <c r="R4" s="73"/>
    </row>
    <row r="5" spans="1:19" ht="364.5" customHeight="1" x14ac:dyDescent="0.25">
      <c r="A5" s="64">
        <v>4</v>
      </c>
      <c r="B5" s="65" t="s">
        <v>263</v>
      </c>
      <c r="C5" s="65" t="s">
        <v>79</v>
      </c>
      <c r="D5" s="65" t="s">
        <v>264</v>
      </c>
      <c r="E5" s="65" t="s">
        <v>265</v>
      </c>
      <c r="F5" s="66">
        <v>1696959</v>
      </c>
      <c r="G5" s="66">
        <v>510000</v>
      </c>
      <c r="H5" s="67">
        <f t="shared" si="0"/>
        <v>0.300537608745998</v>
      </c>
      <c r="I5" s="68">
        <v>320000</v>
      </c>
      <c r="J5" s="69">
        <f>K5+L5</f>
        <v>330000</v>
      </c>
      <c r="K5" s="70">
        <v>330000</v>
      </c>
      <c r="L5" s="71">
        <v>0</v>
      </c>
      <c r="M5" s="67">
        <f t="shared" si="2"/>
        <v>0.19446551154152811</v>
      </c>
      <c r="N5" s="65" t="s">
        <v>266</v>
      </c>
      <c r="O5" s="183" t="s">
        <v>485</v>
      </c>
      <c r="P5" s="72"/>
      <c r="Q5" s="73"/>
      <c r="R5" s="73"/>
    </row>
    <row r="6" spans="1:19" ht="404.25" customHeight="1" x14ac:dyDescent="0.25">
      <c r="A6" s="64">
        <v>5</v>
      </c>
      <c r="B6" s="65" t="s">
        <v>267</v>
      </c>
      <c r="C6" s="65" t="s">
        <v>79</v>
      </c>
      <c r="D6" s="65" t="s">
        <v>268</v>
      </c>
      <c r="E6" s="65" t="s">
        <v>32</v>
      </c>
      <c r="F6" s="66">
        <v>2792883</v>
      </c>
      <c r="G6" s="66">
        <v>450000</v>
      </c>
      <c r="H6" s="67">
        <f t="shared" si="0"/>
        <v>0.16112382795842145</v>
      </c>
      <c r="I6" s="68">
        <v>340000</v>
      </c>
      <c r="J6" s="69">
        <f t="shared" si="1"/>
        <v>340000</v>
      </c>
      <c r="K6" s="70">
        <v>340000</v>
      </c>
      <c r="L6" s="71">
        <v>0</v>
      </c>
      <c r="M6" s="67">
        <f t="shared" si="2"/>
        <v>0.12173800334636288</v>
      </c>
      <c r="N6" s="65" t="s">
        <v>269</v>
      </c>
      <c r="O6" s="74" t="s">
        <v>467</v>
      </c>
      <c r="P6" s="72"/>
      <c r="Q6" s="73"/>
      <c r="R6" s="73"/>
    </row>
    <row r="7" spans="1:19" ht="323.25" customHeight="1" x14ac:dyDescent="0.25">
      <c r="A7" s="64">
        <v>6</v>
      </c>
      <c r="B7" s="65" t="s">
        <v>270</v>
      </c>
      <c r="C7" s="65" t="s">
        <v>79</v>
      </c>
      <c r="D7" s="65" t="s">
        <v>271</v>
      </c>
      <c r="E7" s="65" t="s">
        <v>272</v>
      </c>
      <c r="F7" s="66">
        <v>330000</v>
      </c>
      <c r="G7" s="66">
        <v>130000</v>
      </c>
      <c r="H7" s="67">
        <f t="shared" si="0"/>
        <v>0.39393939393939392</v>
      </c>
      <c r="I7" s="68">
        <v>70000</v>
      </c>
      <c r="J7" s="69">
        <f t="shared" si="1"/>
        <v>70000</v>
      </c>
      <c r="K7" s="70">
        <v>70000</v>
      </c>
      <c r="L7" s="71">
        <v>0</v>
      </c>
      <c r="M7" s="67">
        <f t="shared" si="2"/>
        <v>0.21212121212121213</v>
      </c>
      <c r="N7" s="65" t="s">
        <v>273</v>
      </c>
      <c r="O7" s="74" t="s">
        <v>468</v>
      </c>
      <c r="P7" s="72"/>
      <c r="Q7" s="73"/>
      <c r="R7" s="73"/>
    </row>
    <row r="8" spans="1:19" ht="295.5" customHeight="1" x14ac:dyDescent="0.25">
      <c r="A8" s="64">
        <v>7</v>
      </c>
      <c r="B8" s="65" t="s">
        <v>274</v>
      </c>
      <c r="C8" s="65" t="s">
        <v>275</v>
      </c>
      <c r="D8" s="65" t="s">
        <v>276</v>
      </c>
      <c r="E8" s="65" t="s">
        <v>24</v>
      </c>
      <c r="F8" s="66">
        <v>798000</v>
      </c>
      <c r="G8" s="66">
        <v>190000</v>
      </c>
      <c r="H8" s="67">
        <f t="shared" si="0"/>
        <v>0.23809523809523808</v>
      </c>
      <c r="I8" s="68">
        <v>180000</v>
      </c>
      <c r="J8" s="69">
        <f t="shared" si="1"/>
        <v>180000</v>
      </c>
      <c r="K8" s="70">
        <v>180000</v>
      </c>
      <c r="L8" s="71">
        <v>0</v>
      </c>
      <c r="M8" s="67">
        <f t="shared" si="2"/>
        <v>0.22556390977443608</v>
      </c>
      <c r="N8" s="65" t="s">
        <v>277</v>
      </c>
      <c r="O8" s="74" t="s">
        <v>469</v>
      </c>
      <c r="P8" s="72"/>
      <c r="Q8" s="73"/>
      <c r="R8" s="73"/>
    </row>
    <row r="9" spans="1:19" ht="315" customHeight="1" x14ac:dyDescent="0.25">
      <c r="A9" s="64">
        <v>8</v>
      </c>
      <c r="B9" s="65" t="s">
        <v>278</v>
      </c>
      <c r="C9" s="65" t="s">
        <v>279</v>
      </c>
      <c r="D9" s="65" t="s">
        <v>280</v>
      </c>
      <c r="E9" s="65" t="s">
        <v>28</v>
      </c>
      <c r="F9" s="66">
        <v>5558356</v>
      </c>
      <c r="G9" s="66">
        <v>450000</v>
      </c>
      <c r="H9" s="67">
        <f t="shared" si="0"/>
        <v>8.0959190091458702E-2</v>
      </c>
      <c r="I9" s="68">
        <v>335000</v>
      </c>
      <c r="J9" s="69">
        <f t="shared" si="1"/>
        <v>335000</v>
      </c>
      <c r="K9" s="70">
        <v>335000</v>
      </c>
      <c r="L9" s="71">
        <v>0</v>
      </c>
      <c r="M9" s="67">
        <f t="shared" si="2"/>
        <v>6.0269619290308142E-2</v>
      </c>
      <c r="N9" s="65" t="s">
        <v>281</v>
      </c>
      <c r="O9" s="74" t="s">
        <v>470</v>
      </c>
      <c r="P9" s="72"/>
      <c r="Q9" s="73"/>
      <c r="R9" s="73"/>
    </row>
    <row r="10" spans="1:19" ht="360.75" customHeight="1" x14ac:dyDescent="0.25">
      <c r="A10" s="64">
        <v>9</v>
      </c>
      <c r="B10" s="65" t="s">
        <v>282</v>
      </c>
      <c r="C10" s="65" t="s">
        <v>283</v>
      </c>
      <c r="D10" s="65" t="s">
        <v>284</v>
      </c>
      <c r="E10" s="65" t="s">
        <v>285</v>
      </c>
      <c r="F10" s="66">
        <v>2581830</v>
      </c>
      <c r="G10" s="66">
        <v>492000</v>
      </c>
      <c r="H10" s="67">
        <f t="shared" si="0"/>
        <v>0.19056250798851976</v>
      </c>
      <c r="I10" s="68">
        <v>285000</v>
      </c>
      <c r="J10" s="69">
        <f t="shared" si="1"/>
        <v>313000</v>
      </c>
      <c r="K10" s="70">
        <v>285000</v>
      </c>
      <c r="L10" s="71">
        <v>28000</v>
      </c>
      <c r="M10" s="67">
        <f t="shared" si="2"/>
        <v>0.12123183943172092</v>
      </c>
      <c r="N10" s="65" t="s">
        <v>146</v>
      </c>
      <c r="O10" s="183" t="s">
        <v>488</v>
      </c>
      <c r="P10" s="72"/>
      <c r="Q10" s="73"/>
      <c r="R10" s="73"/>
    </row>
    <row r="11" spans="1:19" ht="340.5" customHeight="1" x14ac:dyDescent="0.25">
      <c r="A11" s="64">
        <v>10</v>
      </c>
      <c r="B11" s="65" t="s">
        <v>286</v>
      </c>
      <c r="C11" s="65" t="s">
        <v>287</v>
      </c>
      <c r="D11" s="65" t="s">
        <v>288</v>
      </c>
      <c r="E11" s="65" t="s">
        <v>28</v>
      </c>
      <c r="F11" s="66">
        <v>4955899</v>
      </c>
      <c r="G11" s="66">
        <v>950000</v>
      </c>
      <c r="H11" s="67">
        <f t="shared" si="0"/>
        <v>0.19169075075985204</v>
      </c>
      <c r="I11" s="68">
        <v>800000</v>
      </c>
      <c r="J11" s="69">
        <f>K11+L11</f>
        <v>850000</v>
      </c>
      <c r="K11" s="70">
        <v>850000</v>
      </c>
      <c r="L11" s="71">
        <v>0</v>
      </c>
      <c r="M11" s="67">
        <f t="shared" si="2"/>
        <v>0.17151277699565709</v>
      </c>
      <c r="N11" s="65" t="s">
        <v>289</v>
      </c>
      <c r="O11" s="183" t="s">
        <v>480</v>
      </c>
      <c r="P11" s="72"/>
      <c r="Q11" s="73"/>
      <c r="R11" s="73"/>
    </row>
    <row r="12" spans="1:19" ht="303.75" customHeight="1" x14ac:dyDescent="0.25">
      <c r="A12" s="64">
        <v>11</v>
      </c>
      <c r="B12" s="65" t="s">
        <v>290</v>
      </c>
      <c r="C12" s="65" t="s">
        <v>291</v>
      </c>
      <c r="D12" s="65" t="s">
        <v>292</v>
      </c>
      <c r="E12" s="65" t="s">
        <v>38</v>
      </c>
      <c r="F12" s="66">
        <v>2865000</v>
      </c>
      <c r="G12" s="66">
        <v>1050000</v>
      </c>
      <c r="H12" s="67">
        <f t="shared" si="0"/>
        <v>0.36649214659685864</v>
      </c>
      <c r="I12" s="68">
        <v>700000</v>
      </c>
      <c r="J12" s="69">
        <f t="shared" si="1"/>
        <v>700000</v>
      </c>
      <c r="K12" s="70">
        <v>700000</v>
      </c>
      <c r="L12" s="71">
        <v>0</v>
      </c>
      <c r="M12" s="67">
        <f t="shared" si="2"/>
        <v>0.24432809773123909</v>
      </c>
      <c r="N12" s="65" t="s">
        <v>293</v>
      </c>
      <c r="O12" s="74" t="s">
        <v>471</v>
      </c>
      <c r="P12" s="72"/>
      <c r="Q12" s="73"/>
      <c r="R12" s="73"/>
    </row>
    <row r="13" spans="1:19" ht="304.5" customHeight="1" x14ac:dyDescent="0.25">
      <c r="A13" s="64">
        <v>12</v>
      </c>
      <c r="B13" s="65" t="s">
        <v>294</v>
      </c>
      <c r="C13" s="65" t="s">
        <v>63</v>
      </c>
      <c r="D13" s="65" t="s">
        <v>295</v>
      </c>
      <c r="E13" s="65" t="s">
        <v>54</v>
      </c>
      <c r="F13" s="66">
        <v>1423000</v>
      </c>
      <c r="G13" s="66">
        <v>280000</v>
      </c>
      <c r="H13" s="67">
        <f t="shared" si="0"/>
        <v>0.19676739283204497</v>
      </c>
      <c r="I13" s="68">
        <v>230000</v>
      </c>
      <c r="J13" s="69">
        <f t="shared" si="1"/>
        <v>230000</v>
      </c>
      <c r="K13" s="70">
        <v>230000</v>
      </c>
      <c r="L13" s="71">
        <v>0</v>
      </c>
      <c r="M13" s="67">
        <f t="shared" si="2"/>
        <v>0.16163035839775122</v>
      </c>
      <c r="N13" s="65" t="s">
        <v>296</v>
      </c>
      <c r="O13" s="74" t="s">
        <v>472</v>
      </c>
      <c r="P13" s="72"/>
      <c r="Q13" s="73"/>
      <c r="R13" s="73"/>
    </row>
    <row r="14" spans="1:19" ht="324" customHeight="1" x14ac:dyDescent="0.25">
      <c r="A14" s="64">
        <v>13</v>
      </c>
      <c r="B14" s="65" t="s">
        <v>297</v>
      </c>
      <c r="C14" s="65" t="s">
        <v>298</v>
      </c>
      <c r="D14" s="65" t="s">
        <v>299</v>
      </c>
      <c r="E14" s="65" t="s">
        <v>38</v>
      </c>
      <c r="F14" s="66">
        <v>2406000</v>
      </c>
      <c r="G14" s="66">
        <v>861000</v>
      </c>
      <c r="H14" s="67">
        <f t="shared" si="0"/>
        <v>0.35785536159601</v>
      </c>
      <c r="I14" s="68">
        <v>455000</v>
      </c>
      <c r="J14" s="69">
        <f t="shared" si="1"/>
        <v>475000</v>
      </c>
      <c r="K14" s="70">
        <v>475000</v>
      </c>
      <c r="L14" s="71">
        <v>0</v>
      </c>
      <c r="M14" s="67">
        <f t="shared" si="2"/>
        <v>0.1974231088944306</v>
      </c>
      <c r="N14" s="65" t="s">
        <v>300</v>
      </c>
      <c r="O14" s="183" t="s">
        <v>482</v>
      </c>
      <c r="P14" s="72"/>
      <c r="Q14" s="73"/>
      <c r="R14" s="73"/>
    </row>
    <row r="15" spans="1:19" ht="342.75" customHeight="1" x14ac:dyDescent="0.25">
      <c r="A15" s="75">
        <v>14</v>
      </c>
      <c r="B15" s="76" t="s">
        <v>301</v>
      </c>
      <c r="C15" s="76" t="s">
        <v>302</v>
      </c>
      <c r="D15" s="76" t="s">
        <v>303</v>
      </c>
      <c r="E15" s="76" t="s">
        <v>28</v>
      </c>
      <c r="F15" s="77">
        <v>5032100</v>
      </c>
      <c r="G15" s="77">
        <v>1042000</v>
      </c>
      <c r="H15" s="67">
        <f t="shared" si="0"/>
        <v>0.2070706067049542</v>
      </c>
      <c r="I15" s="78">
        <v>710000</v>
      </c>
      <c r="J15" s="79">
        <f>K15+L15</f>
        <v>730000</v>
      </c>
      <c r="K15" s="80">
        <v>730000</v>
      </c>
      <c r="L15" s="81">
        <v>0</v>
      </c>
      <c r="M15" s="82">
        <f t="shared" si="2"/>
        <v>0.14506865920788536</v>
      </c>
      <c r="N15" s="76" t="s">
        <v>304</v>
      </c>
      <c r="O15" s="185" t="s">
        <v>483</v>
      </c>
      <c r="P15" s="72"/>
      <c r="Q15" s="73"/>
      <c r="R15" s="73"/>
    </row>
    <row r="16" spans="1:19" ht="318.75" customHeight="1" x14ac:dyDescent="0.25">
      <c r="A16" s="189">
        <v>15</v>
      </c>
      <c r="B16" s="190" t="s">
        <v>305</v>
      </c>
      <c r="C16" s="190" t="s">
        <v>306</v>
      </c>
      <c r="D16" s="190" t="s">
        <v>307</v>
      </c>
      <c r="E16" s="190" t="s">
        <v>28</v>
      </c>
      <c r="F16" s="191">
        <v>2258112</v>
      </c>
      <c r="G16" s="191">
        <v>250000</v>
      </c>
      <c r="H16" s="82">
        <f t="shared" si="0"/>
        <v>0.11071195759997733</v>
      </c>
      <c r="I16" s="192">
        <v>135000</v>
      </c>
      <c r="J16" s="193">
        <f>K16+L16</f>
        <v>160000</v>
      </c>
      <c r="K16" s="194">
        <v>160000</v>
      </c>
      <c r="L16" s="195">
        <v>0</v>
      </c>
      <c r="M16" s="196">
        <f t="shared" si="2"/>
        <v>7.0855652863985485E-2</v>
      </c>
      <c r="N16" s="190" t="s">
        <v>308</v>
      </c>
      <c r="O16" s="197" t="s">
        <v>484</v>
      </c>
      <c r="P16" s="72"/>
      <c r="Q16" s="73"/>
      <c r="R16" s="73"/>
    </row>
    <row r="17" spans="1:18" ht="269.25" customHeight="1" thickBot="1" x14ac:dyDescent="0.3">
      <c r="A17" s="201">
        <v>16</v>
      </c>
      <c r="B17" s="202" t="s">
        <v>309</v>
      </c>
      <c r="C17" s="202" t="s">
        <v>63</v>
      </c>
      <c r="D17" s="202" t="s">
        <v>310</v>
      </c>
      <c r="E17" s="202" t="s">
        <v>28</v>
      </c>
      <c r="F17" s="203">
        <v>8950000</v>
      </c>
      <c r="G17" s="203">
        <v>1600000</v>
      </c>
      <c r="H17" s="200">
        <f t="shared" si="0"/>
        <v>0.1787709497206704</v>
      </c>
      <c r="I17" s="204">
        <v>1600000</v>
      </c>
      <c r="J17" s="205">
        <f t="shared" si="1"/>
        <v>1500000</v>
      </c>
      <c r="K17" s="206">
        <v>1500000</v>
      </c>
      <c r="L17" s="207">
        <v>0</v>
      </c>
      <c r="M17" s="200">
        <f t="shared" si="2"/>
        <v>0.16759776536312848</v>
      </c>
      <c r="N17" s="202" t="s">
        <v>311</v>
      </c>
      <c r="O17" s="208" t="s">
        <v>473</v>
      </c>
      <c r="P17" s="72"/>
      <c r="Q17" s="73"/>
      <c r="R17" s="73"/>
    </row>
    <row r="18" spans="1:18" ht="383.25" customHeight="1" x14ac:dyDescent="0.25">
      <c r="A18" s="108">
        <v>17</v>
      </c>
      <c r="B18" s="109" t="s">
        <v>312</v>
      </c>
      <c r="C18" s="109" t="s">
        <v>63</v>
      </c>
      <c r="D18" s="109" t="s">
        <v>313</v>
      </c>
      <c r="E18" s="109" t="s">
        <v>314</v>
      </c>
      <c r="F18" s="110">
        <v>18698000</v>
      </c>
      <c r="G18" s="110">
        <v>4635000</v>
      </c>
      <c r="H18" s="198">
        <f t="shared" si="0"/>
        <v>0.24788747459621349</v>
      </c>
      <c r="I18" s="112">
        <v>3000000</v>
      </c>
      <c r="J18" s="113">
        <f t="shared" si="1"/>
        <v>3200000</v>
      </c>
      <c r="K18" s="114">
        <v>3200000</v>
      </c>
      <c r="L18" s="115">
        <v>0</v>
      </c>
      <c r="M18" s="116">
        <f t="shared" si="2"/>
        <v>0.17114129853460264</v>
      </c>
      <c r="N18" s="109" t="s">
        <v>315</v>
      </c>
      <c r="O18" s="199" t="s">
        <v>474</v>
      </c>
      <c r="P18" s="72"/>
      <c r="Q18" s="73"/>
      <c r="R18" s="73"/>
    </row>
    <row r="19" spans="1:18" ht="409.5" customHeight="1" x14ac:dyDescent="0.25">
      <c r="A19" s="122">
        <v>18</v>
      </c>
      <c r="B19" s="123" t="s">
        <v>316</v>
      </c>
      <c r="C19" s="123" t="s">
        <v>63</v>
      </c>
      <c r="D19" s="123" t="s">
        <v>317</v>
      </c>
      <c r="E19" s="123" t="s">
        <v>265</v>
      </c>
      <c r="F19" s="117">
        <v>4969000</v>
      </c>
      <c r="G19" s="117">
        <v>2230000</v>
      </c>
      <c r="H19" s="111">
        <f t="shared" si="0"/>
        <v>0.44878245119742405</v>
      </c>
      <c r="I19" s="118">
        <v>1670000</v>
      </c>
      <c r="J19" s="119">
        <f t="shared" si="1"/>
        <v>1900000</v>
      </c>
      <c r="K19" s="120">
        <v>1900000</v>
      </c>
      <c r="L19" s="121">
        <v>0</v>
      </c>
      <c r="M19" s="67">
        <f t="shared" si="2"/>
        <v>0.38237069832964377</v>
      </c>
      <c r="N19" s="123" t="s">
        <v>318</v>
      </c>
      <c r="O19" s="184" t="s">
        <v>481</v>
      </c>
      <c r="P19" s="84"/>
      <c r="Q19" s="85"/>
      <c r="R19" s="85"/>
    </row>
    <row r="20" spans="1:18" s="94" customFormat="1" ht="45" customHeight="1" x14ac:dyDescent="0.25">
      <c r="A20" s="86"/>
      <c r="B20" s="87"/>
      <c r="C20" s="88" t="s">
        <v>319</v>
      </c>
      <c r="D20" s="88"/>
      <c r="E20" s="100"/>
      <c r="F20" s="101">
        <f>SUM(F2:F19)</f>
        <v>74846315</v>
      </c>
      <c r="G20" s="102">
        <f>SUM(G2:G19)</f>
        <v>17520000</v>
      </c>
      <c r="H20" s="103">
        <f>G20/F20</f>
        <v>0.2340796604348524</v>
      </c>
      <c r="I20" s="102">
        <f>SUM(I2:I19)</f>
        <v>11630000</v>
      </c>
      <c r="J20" s="102">
        <f>SUM(J2:J19)</f>
        <v>12313000</v>
      </c>
      <c r="K20" s="102">
        <f>SUM(K2:K19)</f>
        <v>12285000</v>
      </c>
      <c r="L20" s="102">
        <f>SUM(L2:L19)</f>
        <v>28000</v>
      </c>
      <c r="M20" s="104">
        <f>J20/F20</f>
        <v>0.16451043715378638</v>
      </c>
      <c r="N20" s="105"/>
      <c r="O20" s="91"/>
      <c r="P20" s="92"/>
      <c r="Q20" s="92"/>
      <c r="R20" s="93"/>
    </row>
  </sheetData>
  <pageMargins left="0.23622047244094491" right="7.874015748031496E-2" top="0.74803149606299213" bottom="0.74803149606299213" header="0.31496062992125984" footer="0.31496062992125984"/>
  <pageSetup paperSize="9" scale="43" fitToHeight="0" orientation="landscape" r:id="rId1"/>
  <headerFooter>
    <oddHeader>&amp;C&amp;"Arial,Tučné"&amp;18Výběrové řízení 2020
Občané s mentálním, tělesným a kombinovaným postižením</oddHeader>
    <oddFooter>&amp;L&amp;14&amp;P/&amp;N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24"/>
  <sheetViews>
    <sheetView topLeftCell="A20" zoomScale="70" zoomScaleNormal="70" workbookViewId="0">
      <selection activeCell="T22" sqref="T22"/>
    </sheetView>
  </sheetViews>
  <sheetFormatPr defaultRowHeight="18" x14ac:dyDescent="0.25"/>
  <cols>
    <col min="1" max="1" width="9.140625" style="57" customWidth="1"/>
    <col min="2" max="2" width="12.85546875" style="56" customWidth="1"/>
    <col min="3" max="3" width="20.5703125" style="56" customWidth="1"/>
    <col min="4" max="4" width="21.7109375" style="56" customWidth="1"/>
    <col min="5" max="5" width="15.5703125" style="56" customWidth="1"/>
    <col min="6" max="6" width="20.28515625" style="56" customWidth="1"/>
    <col min="7" max="7" width="18.28515625" style="56" customWidth="1"/>
    <col min="8" max="8" width="10.140625" style="56" hidden="1" customWidth="1"/>
    <col min="9" max="9" width="18.28515625" style="56" customWidth="1"/>
    <col min="10" max="10" width="17.85546875" style="56" customWidth="1"/>
    <col min="11" max="11" width="18.7109375" style="56" customWidth="1"/>
    <col min="12" max="12" width="16.42578125" style="56" customWidth="1"/>
    <col min="13" max="13" width="10.42578125" style="56" hidden="1" customWidth="1"/>
    <col min="14" max="14" width="56.85546875" style="56" customWidth="1"/>
    <col min="15" max="15" width="68.7109375" style="56" customWidth="1"/>
    <col min="16" max="18" width="0" style="57" hidden="1" customWidth="1"/>
    <col min="19" max="16384" width="9.140625" style="56"/>
  </cols>
  <sheetData>
    <row r="1" spans="1:19" s="21" customFormat="1" ht="36" x14ac:dyDescent="0.25">
      <c r="A1" s="16" t="s">
        <v>403</v>
      </c>
      <c r="B1" s="16" t="s">
        <v>0</v>
      </c>
      <c r="C1" s="16" t="s">
        <v>1</v>
      </c>
      <c r="D1" s="16" t="s">
        <v>2</v>
      </c>
      <c r="E1" s="16" t="s">
        <v>3</v>
      </c>
      <c r="F1" s="17" t="s">
        <v>4</v>
      </c>
      <c r="G1" s="16" t="s">
        <v>5</v>
      </c>
      <c r="H1" s="16" t="s">
        <v>6</v>
      </c>
      <c r="I1" s="16" t="s">
        <v>210</v>
      </c>
      <c r="J1" s="16" t="s">
        <v>7</v>
      </c>
      <c r="K1" s="16" t="s">
        <v>189</v>
      </c>
      <c r="L1" s="16" t="s">
        <v>190</v>
      </c>
      <c r="M1" s="16" t="s">
        <v>6</v>
      </c>
      <c r="N1" s="16" t="s">
        <v>8</v>
      </c>
      <c r="O1" s="18" t="s">
        <v>9</v>
      </c>
      <c r="P1" s="19" t="s">
        <v>401</v>
      </c>
      <c r="Q1" s="20" t="s">
        <v>400</v>
      </c>
      <c r="R1" s="20" t="s">
        <v>402</v>
      </c>
    </row>
    <row r="2" spans="1:19" s="21" customFormat="1" ht="289.5" customHeight="1" x14ac:dyDescent="0.25">
      <c r="A2" s="22">
        <v>1</v>
      </c>
      <c r="B2" s="23" t="s">
        <v>109</v>
      </c>
      <c r="C2" s="23" t="s">
        <v>107</v>
      </c>
      <c r="D2" s="23" t="s">
        <v>110</v>
      </c>
      <c r="E2" s="23" t="s">
        <v>188</v>
      </c>
      <c r="F2" s="24">
        <v>795928</v>
      </c>
      <c r="G2" s="25">
        <v>320000</v>
      </c>
      <c r="H2" s="26">
        <f t="shared" ref="H2:H24" si="0">G2/F2</f>
        <v>0.40204641625875709</v>
      </c>
      <c r="I2" s="27">
        <v>320000</v>
      </c>
      <c r="J2" s="28">
        <f t="shared" ref="J2:J23" si="1">K2+L2</f>
        <v>320000</v>
      </c>
      <c r="K2" s="29">
        <v>320000</v>
      </c>
      <c r="L2" s="29">
        <v>0</v>
      </c>
      <c r="M2" s="26">
        <f t="shared" ref="M2:M24" si="2">J2/F2</f>
        <v>0.40204641625875709</v>
      </c>
      <c r="N2" s="23" t="s">
        <v>176</v>
      </c>
      <c r="O2" s="30" t="s">
        <v>404</v>
      </c>
      <c r="P2" s="31"/>
      <c r="Q2" s="32"/>
      <c r="R2" s="32"/>
    </row>
    <row r="3" spans="1:19" s="21" customFormat="1" ht="273" customHeight="1" x14ac:dyDescent="0.25">
      <c r="A3" s="22">
        <v>2</v>
      </c>
      <c r="B3" s="23" t="s">
        <v>78</v>
      </c>
      <c r="C3" s="23" t="s">
        <v>79</v>
      </c>
      <c r="D3" s="23" t="s">
        <v>80</v>
      </c>
      <c r="E3" s="23" t="s">
        <v>24</v>
      </c>
      <c r="F3" s="24">
        <v>945000</v>
      </c>
      <c r="G3" s="25">
        <v>250000</v>
      </c>
      <c r="H3" s="26">
        <f t="shared" si="0"/>
        <v>0.26455026455026454</v>
      </c>
      <c r="I3" s="27">
        <v>116000</v>
      </c>
      <c r="J3" s="28">
        <f t="shared" si="1"/>
        <v>116000</v>
      </c>
      <c r="K3" s="29">
        <v>116000</v>
      </c>
      <c r="L3" s="29">
        <v>0</v>
      </c>
      <c r="M3" s="26">
        <f t="shared" si="2"/>
        <v>0.12275132275132275</v>
      </c>
      <c r="N3" s="23" t="s">
        <v>165</v>
      </c>
      <c r="O3" s="30" t="s">
        <v>489</v>
      </c>
      <c r="P3" s="31"/>
      <c r="Q3" s="32"/>
      <c r="R3" s="32"/>
    </row>
    <row r="4" spans="1:19" s="21" customFormat="1" ht="222" customHeight="1" x14ac:dyDescent="0.25">
      <c r="A4" s="22">
        <v>3</v>
      </c>
      <c r="B4" s="23" t="s">
        <v>117</v>
      </c>
      <c r="C4" s="23" t="s">
        <v>79</v>
      </c>
      <c r="D4" s="23" t="s">
        <v>118</v>
      </c>
      <c r="E4" s="23" t="s">
        <v>188</v>
      </c>
      <c r="F4" s="24">
        <v>633000</v>
      </c>
      <c r="G4" s="25">
        <v>280000</v>
      </c>
      <c r="H4" s="26">
        <f t="shared" si="0"/>
        <v>0.44233807266982622</v>
      </c>
      <c r="I4" s="27">
        <v>200000</v>
      </c>
      <c r="J4" s="28">
        <f t="shared" si="1"/>
        <v>200000</v>
      </c>
      <c r="K4" s="29">
        <v>200000</v>
      </c>
      <c r="L4" s="29">
        <v>0</v>
      </c>
      <c r="M4" s="26">
        <f t="shared" si="2"/>
        <v>0.31595576619273302</v>
      </c>
      <c r="N4" s="23" t="s">
        <v>180</v>
      </c>
      <c r="O4" s="30" t="s">
        <v>451</v>
      </c>
      <c r="P4" s="31"/>
      <c r="Q4" s="32"/>
      <c r="R4" s="32"/>
    </row>
    <row r="5" spans="1:19" s="21" customFormat="1" ht="255.75" customHeight="1" x14ac:dyDescent="0.25">
      <c r="A5" s="22">
        <v>4</v>
      </c>
      <c r="B5" s="23" t="s">
        <v>72</v>
      </c>
      <c r="C5" s="23" t="s">
        <v>73</v>
      </c>
      <c r="D5" s="23" t="s">
        <v>74</v>
      </c>
      <c r="E5" s="23" t="s">
        <v>75</v>
      </c>
      <c r="F5" s="24">
        <v>2334000</v>
      </c>
      <c r="G5" s="25">
        <v>467000</v>
      </c>
      <c r="H5" s="26">
        <f t="shared" si="0"/>
        <v>0.20008568980291344</v>
      </c>
      <c r="I5" s="27">
        <v>435000</v>
      </c>
      <c r="J5" s="28">
        <f t="shared" si="1"/>
        <v>435000</v>
      </c>
      <c r="K5" s="29">
        <v>435000</v>
      </c>
      <c r="L5" s="29">
        <v>0</v>
      </c>
      <c r="M5" s="26">
        <f t="shared" si="2"/>
        <v>0.18637532133676094</v>
      </c>
      <c r="N5" s="23" t="s">
        <v>163</v>
      </c>
      <c r="O5" s="30" t="s">
        <v>490</v>
      </c>
      <c r="P5" s="31"/>
      <c r="Q5" s="32"/>
      <c r="R5" s="32"/>
    </row>
    <row r="6" spans="1:19" s="21" customFormat="1" ht="267.75" customHeight="1" x14ac:dyDescent="0.25">
      <c r="A6" s="22">
        <v>5</v>
      </c>
      <c r="B6" s="23" t="s">
        <v>76</v>
      </c>
      <c r="C6" s="23" t="s">
        <v>73</v>
      </c>
      <c r="D6" s="23" t="s">
        <v>77</v>
      </c>
      <c r="E6" s="23" t="s">
        <v>24</v>
      </c>
      <c r="F6" s="24">
        <v>3995000</v>
      </c>
      <c r="G6" s="25">
        <v>1200000</v>
      </c>
      <c r="H6" s="26">
        <f t="shared" si="0"/>
        <v>0.30037546933667086</v>
      </c>
      <c r="I6" s="27">
        <v>1000000</v>
      </c>
      <c r="J6" s="28">
        <f t="shared" si="1"/>
        <v>1000000</v>
      </c>
      <c r="K6" s="29">
        <v>1000000</v>
      </c>
      <c r="L6" s="29">
        <v>0</v>
      </c>
      <c r="M6" s="26">
        <f t="shared" si="2"/>
        <v>0.25031289111389238</v>
      </c>
      <c r="N6" s="23" t="s">
        <v>164</v>
      </c>
      <c r="O6" s="30" t="s">
        <v>491</v>
      </c>
      <c r="P6" s="31"/>
      <c r="Q6" s="32"/>
      <c r="R6" s="32"/>
    </row>
    <row r="7" spans="1:19" s="21" customFormat="1" ht="286.5" customHeight="1" x14ac:dyDescent="0.25">
      <c r="A7" s="22">
        <v>6</v>
      </c>
      <c r="B7" s="23" t="s">
        <v>86</v>
      </c>
      <c r="C7" s="23" t="s">
        <v>73</v>
      </c>
      <c r="D7" s="23" t="s">
        <v>87</v>
      </c>
      <c r="E7" s="23" t="s">
        <v>58</v>
      </c>
      <c r="F7" s="24">
        <v>5666000</v>
      </c>
      <c r="G7" s="25">
        <v>1010000</v>
      </c>
      <c r="H7" s="26">
        <f t="shared" si="0"/>
        <v>0.17825626544299331</v>
      </c>
      <c r="I7" s="27">
        <v>800000</v>
      </c>
      <c r="J7" s="28">
        <f t="shared" si="1"/>
        <v>912000</v>
      </c>
      <c r="K7" s="29">
        <v>800000</v>
      </c>
      <c r="L7" s="29">
        <v>112000</v>
      </c>
      <c r="M7" s="26">
        <f t="shared" si="2"/>
        <v>0.16096011295446522</v>
      </c>
      <c r="N7" s="23" t="s">
        <v>168</v>
      </c>
      <c r="O7" s="125" t="s">
        <v>492</v>
      </c>
      <c r="P7" s="31"/>
      <c r="Q7" s="32"/>
      <c r="R7" s="32"/>
    </row>
    <row r="8" spans="1:19" s="21" customFormat="1" ht="330.75" customHeight="1" x14ac:dyDescent="0.25">
      <c r="A8" s="22">
        <v>7</v>
      </c>
      <c r="B8" s="23" t="s">
        <v>81</v>
      </c>
      <c r="C8" s="23" t="s">
        <v>82</v>
      </c>
      <c r="D8" s="23" t="s">
        <v>83</v>
      </c>
      <c r="E8" s="23" t="s">
        <v>24</v>
      </c>
      <c r="F8" s="24">
        <v>3410000</v>
      </c>
      <c r="G8" s="25">
        <v>300000</v>
      </c>
      <c r="H8" s="26">
        <f t="shared" si="0"/>
        <v>8.797653958944282E-2</v>
      </c>
      <c r="I8" s="27">
        <v>250000</v>
      </c>
      <c r="J8" s="28">
        <f t="shared" si="1"/>
        <v>275000</v>
      </c>
      <c r="K8" s="29">
        <v>275000</v>
      </c>
      <c r="L8" s="29">
        <v>0</v>
      </c>
      <c r="M8" s="26">
        <f t="shared" si="2"/>
        <v>8.0645161290322578E-2</v>
      </c>
      <c r="N8" s="23" t="s">
        <v>166</v>
      </c>
      <c r="O8" s="125" t="s">
        <v>405</v>
      </c>
      <c r="P8" s="31"/>
      <c r="Q8" s="32"/>
      <c r="R8" s="32"/>
    </row>
    <row r="9" spans="1:19" s="21" customFormat="1" ht="290.25" customHeight="1" x14ac:dyDescent="0.25">
      <c r="A9" s="22">
        <v>8</v>
      </c>
      <c r="B9" s="23" t="s">
        <v>119</v>
      </c>
      <c r="C9" s="23" t="s">
        <v>120</v>
      </c>
      <c r="D9" s="23" t="s">
        <v>121</v>
      </c>
      <c r="E9" s="23" t="s">
        <v>188</v>
      </c>
      <c r="F9" s="24">
        <v>1023507</v>
      </c>
      <c r="G9" s="25">
        <v>200000</v>
      </c>
      <c r="H9" s="26">
        <f t="shared" si="0"/>
        <v>0.19540657758080796</v>
      </c>
      <c r="I9" s="27">
        <v>180000</v>
      </c>
      <c r="J9" s="28">
        <f t="shared" si="1"/>
        <v>180000</v>
      </c>
      <c r="K9" s="29">
        <v>180000</v>
      </c>
      <c r="L9" s="29">
        <v>0</v>
      </c>
      <c r="M9" s="26">
        <f t="shared" si="2"/>
        <v>0.17586591982272715</v>
      </c>
      <c r="N9" s="23" t="s">
        <v>181</v>
      </c>
      <c r="O9" s="30" t="s">
        <v>406</v>
      </c>
      <c r="P9" s="31"/>
      <c r="Q9" s="32"/>
      <c r="R9" s="32"/>
    </row>
    <row r="10" spans="1:19" s="21" customFormat="1" ht="274.5" customHeight="1" x14ac:dyDescent="0.25">
      <c r="A10" s="22">
        <v>9</v>
      </c>
      <c r="B10" s="23" t="s">
        <v>122</v>
      </c>
      <c r="C10" s="23" t="s">
        <v>120</v>
      </c>
      <c r="D10" s="23" t="s">
        <v>123</v>
      </c>
      <c r="E10" s="23" t="s">
        <v>188</v>
      </c>
      <c r="F10" s="24">
        <v>417352</v>
      </c>
      <c r="G10" s="25">
        <v>131000</v>
      </c>
      <c r="H10" s="26">
        <f t="shared" si="0"/>
        <v>0.31388372405068143</v>
      </c>
      <c r="I10" s="27">
        <v>0</v>
      </c>
      <c r="J10" s="28">
        <f t="shared" si="1"/>
        <v>100000</v>
      </c>
      <c r="K10" s="29">
        <v>0</v>
      </c>
      <c r="L10" s="29">
        <v>100000</v>
      </c>
      <c r="M10" s="26">
        <f t="shared" si="2"/>
        <v>0.23960589622189424</v>
      </c>
      <c r="N10" s="23" t="s">
        <v>182</v>
      </c>
      <c r="O10" s="30" t="s">
        <v>407</v>
      </c>
      <c r="P10" s="31"/>
      <c r="Q10" s="32"/>
      <c r="R10" s="32"/>
      <c r="S10" s="180"/>
    </row>
    <row r="11" spans="1:19" s="21" customFormat="1" ht="249" customHeight="1" x14ac:dyDescent="0.25">
      <c r="A11" s="22">
        <v>10</v>
      </c>
      <c r="B11" s="23" t="s">
        <v>84</v>
      </c>
      <c r="C11" s="23" t="s">
        <v>34</v>
      </c>
      <c r="D11" s="23" t="s">
        <v>85</v>
      </c>
      <c r="E11" s="23" t="s">
        <v>24</v>
      </c>
      <c r="F11" s="24">
        <v>1329400</v>
      </c>
      <c r="G11" s="25">
        <v>300000</v>
      </c>
      <c r="H11" s="26">
        <f t="shared" si="0"/>
        <v>0.22566571385587483</v>
      </c>
      <c r="I11" s="27">
        <v>250000</v>
      </c>
      <c r="J11" s="28">
        <f t="shared" si="1"/>
        <v>275000</v>
      </c>
      <c r="K11" s="29">
        <v>275000</v>
      </c>
      <c r="L11" s="29">
        <v>0</v>
      </c>
      <c r="M11" s="26">
        <f t="shared" si="2"/>
        <v>0.20686023770121859</v>
      </c>
      <c r="N11" s="23" t="s">
        <v>167</v>
      </c>
      <c r="O11" s="125" t="s">
        <v>493</v>
      </c>
      <c r="P11" s="31"/>
      <c r="Q11" s="32"/>
      <c r="R11" s="32"/>
    </row>
    <row r="12" spans="1:19" s="21" customFormat="1" ht="317.25" customHeight="1" x14ac:dyDescent="0.25">
      <c r="A12" s="22">
        <v>11</v>
      </c>
      <c r="B12" s="23" t="s">
        <v>142</v>
      </c>
      <c r="C12" s="23" t="s">
        <v>143</v>
      </c>
      <c r="D12" s="23" t="s">
        <v>144</v>
      </c>
      <c r="E12" s="23" t="s">
        <v>145</v>
      </c>
      <c r="F12" s="24">
        <v>30538042</v>
      </c>
      <c r="G12" s="25">
        <v>50000</v>
      </c>
      <c r="H12" s="26">
        <f t="shared" si="0"/>
        <v>1.6373020902911851E-3</v>
      </c>
      <c r="I12" s="27">
        <v>0</v>
      </c>
      <c r="J12" s="28">
        <f t="shared" si="1"/>
        <v>0</v>
      </c>
      <c r="K12" s="29">
        <v>0</v>
      </c>
      <c r="L12" s="29">
        <v>0</v>
      </c>
      <c r="M12" s="26">
        <f t="shared" si="2"/>
        <v>0</v>
      </c>
      <c r="N12" s="23" t="s">
        <v>187</v>
      </c>
      <c r="O12" s="125" t="s">
        <v>494</v>
      </c>
      <c r="P12" s="31"/>
      <c r="Q12" s="32"/>
      <c r="R12" s="32"/>
    </row>
    <row r="13" spans="1:19" s="21" customFormat="1" ht="294" customHeight="1" x14ac:dyDescent="0.25">
      <c r="A13" s="22">
        <v>12</v>
      </c>
      <c r="B13" s="23" t="s">
        <v>124</v>
      </c>
      <c r="C13" s="23" t="s">
        <v>125</v>
      </c>
      <c r="D13" s="23" t="s">
        <v>126</v>
      </c>
      <c r="E13" s="23" t="s">
        <v>188</v>
      </c>
      <c r="F13" s="24">
        <v>226531</v>
      </c>
      <c r="G13" s="25">
        <v>127000</v>
      </c>
      <c r="H13" s="26">
        <f t="shared" si="0"/>
        <v>0.56062967099425687</v>
      </c>
      <c r="I13" s="27">
        <v>68000</v>
      </c>
      <c r="J13" s="28">
        <f t="shared" si="1"/>
        <v>68000</v>
      </c>
      <c r="K13" s="29">
        <v>68000</v>
      </c>
      <c r="L13" s="29">
        <v>0</v>
      </c>
      <c r="M13" s="26">
        <f t="shared" si="2"/>
        <v>0.30017966635912968</v>
      </c>
      <c r="N13" s="23" t="s">
        <v>412</v>
      </c>
      <c r="O13" s="30" t="s">
        <v>408</v>
      </c>
      <c r="P13" s="31"/>
      <c r="Q13" s="32"/>
      <c r="R13" s="32"/>
    </row>
    <row r="14" spans="1:19" s="21" customFormat="1" ht="278.25" customHeight="1" x14ac:dyDescent="0.25">
      <c r="A14" s="22">
        <v>13</v>
      </c>
      <c r="B14" s="23" t="s">
        <v>127</v>
      </c>
      <c r="C14" s="23" t="s">
        <v>125</v>
      </c>
      <c r="D14" s="23" t="s">
        <v>128</v>
      </c>
      <c r="E14" s="23" t="s">
        <v>188</v>
      </c>
      <c r="F14" s="24">
        <v>678500</v>
      </c>
      <c r="G14" s="25">
        <v>466000</v>
      </c>
      <c r="H14" s="26">
        <f t="shared" si="0"/>
        <v>0.68680913780397934</v>
      </c>
      <c r="I14" s="27">
        <v>250000</v>
      </c>
      <c r="J14" s="28">
        <f t="shared" si="1"/>
        <v>250000</v>
      </c>
      <c r="K14" s="29">
        <v>250000</v>
      </c>
      <c r="L14" s="29">
        <v>0</v>
      </c>
      <c r="M14" s="26">
        <f t="shared" si="2"/>
        <v>0.36845983787767134</v>
      </c>
      <c r="N14" s="23" t="s">
        <v>413</v>
      </c>
      <c r="O14" s="30" t="s">
        <v>409</v>
      </c>
      <c r="P14" s="31"/>
      <c r="Q14" s="32"/>
      <c r="R14" s="32"/>
    </row>
    <row r="15" spans="1:19" s="21" customFormat="1" ht="289.5" customHeight="1" x14ac:dyDescent="0.25">
      <c r="A15" s="22">
        <v>14</v>
      </c>
      <c r="B15" s="23" t="s">
        <v>129</v>
      </c>
      <c r="C15" s="23" t="s">
        <v>125</v>
      </c>
      <c r="D15" s="23" t="s">
        <v>130</v>
      </c>
      <c r="E15" s="23" t="s">
        <v>188</v>
      </c>
      <c r="F15" s="24">
        <v>320292</v>
      </c>
      <c r="G15" s="25">
        <v>194000</v>
      </c>
      <c r="H15" s="26">
        <f t="shared" si="0"/>
        <v>0.60569730121264342</v>
      </c>
      <c r="I15" s="27">
        <v>180000</v>
      </c>
      <c r="J15" s="28">
        <f t="shared" si="1"/>
        <v>180000</v>
      </c>
      <c r="K15" s="29">
        <v>180000</v>
      </c>
      <c r="L15" s="29">
        <v>0</v>
      </c>
      <c r="M15" s="26">
        <f t="shared" si="2"/>
        <v>0.56198718669214343</v>
      </c>
      <c r="N15" s="23" t="s">
        <v>414</v>
      </c>
      <c r="O15" s="30" t="s">
        <v>495</v>
      </c>
      <c r="P15" s="31"/>
      <c r="Q15" s="32"/>
      <c r="R15" s="32"/>
    </row>
    <row r="16" spans="1:19" s="21" customFormat="1" ht="193.5" customHeight="1" x14ac:dyDescent="0.25">
      <c r="A16" s="22">
        <v>15</v>
      </c>
      <c r="B16" s="23" t="s">
        <v>62</v>
      </c>
      <c r="C16" s="23" t="s">
        <v>63</v>
      </c>
      <c r="D16" s="23" t="s">
        <v>64</v>
      </c>
      <c r="E16" s="23" t="s">
        <v>24</v>
      </c>
      <c r="F16" s="24">
        <v>1887000</v>
      </c>
      <c r="G16" s="25">
        <v>380000</v>
      </c>
      <c r="H16" s="26">
        <f t="shared" si="0"/>
        <v>0.20137784843667197</v>
      </c>
      <c r="I16" s="27">
        <v>270000</v>
      </c>
      <c r="J16" s="28">
        <f t="shared" si="1"/>
        <v>270000</v>
      </c>
      <c r="K16" s="29">
        <v>270000</v>
      </c>
      <c r="L16" s="29">
        <v>0</v>
      </c>
      <c r="M16" s="26">
        <f t="shared" si="2"/>
        <v>0.14308426073131955</v>
      </c>
      <c r="N16" s="23" t="s">
        <v>159</v>
      </c>
      <c r="O16" s="30" t="s">
        <v>452</v>
      </c>
      <c r="P16" s="31"/>
      <c r="Q16" s="32"/>
      <c r="R16" s="32"/>
    </row>
    <row r="17" spans="1:18" s="21" customFormat="1" ht="199.5" customHeight="1" x14ac:dyDescent="0.25">
      <c r="A17" s="22">
        <v>16</v>
      </c>
      <c r="B17" s="23" t="s">
        <v>65</v>
      </c>
      <c r="C17" s="23" t="s">
        <v>63</v>
      </c>
      <c r="D17" s="23" t="s">
        <v>66</v>
      </c>
      <c r="E17" s="23" t="s">
        <v>58</v>
      </c>
      <c r="F17" s="24">
        <v>2543000</v>
      </c>
      <c r="G17" s="25">
        <v>400000</v>
      </c>
      <c r="H17" s="26">
        <f t="shared" si="0"/>
        <v>0.15729453401494298</v>
      </c>
      <c r="I17" s="27">
        <v>270000</v>
      </c>
      <c r="J17" s="28">
        <f t="shared" si="1"/>
        <v>270000</v>
      </c>
      <c r="K17" s="29">
        <v>270000</v>
      </c>
      <c r="L17" s="29">
        <v>0</v>
      </c>
      <c r="M17" s="26">
        <f t="shared" si="2"/>
        <v>0.10617381046008652</v>
      </c>
      <c r="N17" s="23" t="s">
        <v>160</v>
      </c>
      <c r="O17" s="30" t="s">
        <v>496</v>
      </c>
      <c r="P17" s="31"/>
      <c r="Q17" s="32"/>
      <c r="R17" s="32"/>
    </row>
    <row r="18" spans="1:18" s="21" customFormat="1" ht="343.5" customHeight="1" x14ac:dyDescent="0.25">
      <c r="A18" s="22">
        <v>17</v>
      </c>
      <c r="B18" s="23" t="s">
        <v>67</v>
      </c>
      <c r="C18" s="23" t="s">
        <v>68</v>
      </c>
      <c r="D18" s="23" t="s">
        <v>69</v>
      </c>
      <c r="E18" s="23" t="s">
        <v>24</v>
      </c>
      <c r="F18" s="24">
        <v>3388500</v>
      </c>
      <c r="G18" s="25">
        <v>975000</v>
      </c>
      <c r="H18" s="26">
        <f t="shared" si="0"/>
        <v>0.28773793714032758</v>
      </c>
      <c r="I18" s="27">
        <v>640000</v>
      </c>
      <c r="J18" s="28">
        <f t="shared" si="1"/>
        <v>711000</v>
      </c>
      <c r="K18" s="29">
        <v>711000</v>
      </c>
      <c r="L18" s="29">
        <v>0</v>
      </c>
      <c r="M18" s="26">
        <f t="shared" si="2"/>
        <v>0.20982735723771581</v>
      </c>
      <c r="N18" s="23" t="s">
        <v>161</v>
      </c>
      <c r="O18" s="125" t="s">
        <v>453</v>
      </c>
      <c r="P18" s="31"/>
      <c r="Q18" s="32"/>
      <c r="R18" s="32"/>
    </row>
    <row r="19" spans="1:18" s="21" customFormat="1" ht="409.5" customHeight="1" x14ac:dyDescent="0.25">
      <c r="A19" s="22">
        <v>18</v>
      </c>
      <c r="B19" s="23" t="s">
        <v>70</v>
      </c>
      <c r="C19" s="23" t="s">
        <v>68</v>
      </c>
      <c r="D19" s="23" t="s">
        <v>71</v>
      </c>
      <c r="E19" s="23" t="s">
        <v>58</v>
      </c>
      <c r="F19" s="24">
        <v>3798500</v>
      </c>
      <c r="G19" s="25">
        <v>792000</v>
      </c>
      <c r="H19" s="26">
        <f t="shared" si="0"/>
        <v>0.20850335658812688</v>
      </c>
      <c r="I19" s="27">
        <v>600000</v>
      </c>
      <c r="J19" s="28">
        <f t="shared" si="1"/>
        <v>600000</v>
      </c>
      <c r="K19" s="29">
        <v>600000</v>
      </c>
      <c r="L19" s="29">
        <v>0</v>
      </c>
      <c r="M19" s="26">
        <f t="shared" si="2"/>
        <v>0.15795708832433855</v>
      </c>
      <c r="N19" s="23" t="s">
        <v>162</v>
      </c>
      <c r="O19" s="30" t="s">
        <v>454</v>
      </c>
      <c r="P19" s="31"/>
      <c r="Q19" s="32"/>
      <c r="R19" s="32"/>
    </row>
    <row r="20" spans="1:18" s="21" customFormat="1" ht="304.5" customHeight="1" x14ac:dyDescent="0.25">
      <c r="A20" s="22">
        <v>19</v>
      </c>
      <c r="B20" s="23" t="s">
        <v>113</v>
      </c>
      <c r="C20" s="23" t="s">
        <v>68</v>
      </c>
      <c r="D20" s="23" t="s">
        <v>114</v>
      </c>
      <c r="E20" s="23" t="s">
        <v>188</v>
      </c>
      <c r="F20" s="24">
        <v>918000</v>
      </c>
      <c r="G20" s="25">
        <v>280000</v>
      </c>
      <c r="H20" s="26">
        <f t="shared" si="0"/>
        <v>0.30501089324618735</v>
      </c>
      <c r="I20" s="27">
        <v>242000</v>
      </c>
      <c r="J20" s="28">
        <f t="shared" si="1"/>
        <v>242000</v>
      </c>
      <c r="K20" s="29">
        <v>242000</v>
      </c>
      <c r="L20" s="29">
        <v>0</v>
      </c>
      <c r="M20" s="26">
        <f t="shared" si="2"/>
        <v>0.26361655773420478</v>
      </c>
      <c r="N20" s="23" t="s">
        <v>178</v>
      </c>
      <c r="O20" s="30" t="s">
        <v>410</v>
      </c>
      <c r="P20" s="31"/>
      <c r="Q20" s="32"/>
      <c r="R20" s="32"/>
    </row>
    <row r="21" spans="1:18" s="21" customFormat="1" ht="267.75" customHeight="1" x14ac:dyDescent="0.25">
      <c r="A21" s="22">
        <v>20</v>
      </c>
      <c r="B21" s="23" t="s">
        <v>115</v>
      </c>
      <c r="C21" s="23" t="s">
        <v>68</v>
      </c>
      <c r="D21" s="23" t="s">
        <v>116</v>
      </c>
      <c r="E21" s="23" t="s">
        <v>188</v>
      </c>
      <c r="F21" s="24">
        <v>442000</v>
      </c>
      <c r="G21" s="25">
        <v>342000</v>
      </c>
      <c r="H21" s="26">
        <f t="shared" si="0"/>
        <v>0.77375565610859731</v>
      </c>
      <c r="I21" s="27">
        <v>455000</v>
      </c>
      <c r="J21" s="28">
        <f t="shared" si="1"/>
        <v>342000</v>
      </c>
      <c r="K21" s="29">
        <v>342000</v>
      </c>
      <c r="L21" s="29">
        <v>0</v>
      </c>
      <c r="M21" s="26">
        <f t="shared" si="2"/>
        <v>0.77375565610859731</v>
      </c>
      <c r="N21" s="23" t="s">
        <v>179</v>
      </c>
      <c r="O21" s="30" t="s">
        <v>498</v>
      </c>
      <c r="P21" s="31"/>
      <c r="Q21" s="32"/>
      <c r="R21" s="32"/>
    </row>
    <row r="22" spans="1:18" s="21" customFormat="1" ht="228.75" customHeight="1" x14ac:dyDescent="0.25">
      <c r="A22" s="22">
        <v>21</v>
      </c>
      <c r="B22" s="23" t="s">
        <v>59</v>
      </c>
      <c r="C22" s="23" t="s">
        <v>60</v>
      </c>
      <c r="D22" s="23" t="s">
        <v>61</v>
      </c>
      <c r="E22" s="23" t="s">
        <v>58</v>
      </c>
      <c r="F22" s="24">
        <v>3292000</v>
      </c>
      <c r="G22" s="25">
        <v>300000</v>
      </c>
      <c r="H22" s="26">
        <f t="shared" si="0"/>
        <v>9.1130012150668294E-2</v>
      </c>
      <c r="I22" s="27">
        <v>300000</v>
      </c>
      <c r="J22" s="28">
        <f t="shared" si="1"/>
        <v>300000</v>
      </c>
      <c r="K22" s="29">
        <v>300000</v>
      </c>
      <c r="L22" s="29">
        <v>0</v>
      </c>
      <c r="M22" s="26">
        <f t="shared" si="2"/>
        <v>9.1130012150668294E-2</v>
      </c>
      <c r="N22" s="23" t="s">
        <v>158</v>
      </c>
      <c r="O22" s="30" t="s">
        <v>497</v>
      </c>
      <c r="P22" s="31"/>
      <c r="Q22" s="32"/>
      <c r="R22" s="32"/>
    </row>
    <row r="23" spans="1:18" s="21" customFormat="1" ht="354" customHeight="1" x14ac:dyDescent="0.25">
      <c r="A23" s="140">
        <v>22</v>
      </c>
      <c r="B23" s="126" t="s">
        <v>111</v>
      </c>
      <c r="C23" s="126" t="s">
        <v>60</v>
      </c>
      <c r="D23" s="126" t="s">
        <v>112</v>
      </c>
      <c r="E23" s="126" t="s">
        <v>188</v>
      </c>
      <c r="F23" s="127">
        <v>1108000</v>
      </c>
      <c r="G23" s="128">
        <v>300000</v>
      </c>
      <c r="H23" s="129">
        <f t="shared" si="0"/>
        <v>0.27075812274368233</v>
      </c>
      <c r="I23" s="130">
        <v>0</v>
      </c>
      <c r="J23" s="131">
        <f t="shared" si="1"/>
        <v>200000</v>
      </c>
      <c r="K23" s="132">
        <v>200000</v>
      </c>
      <c r="L23" s="132">
        <v>0</v>
      </c>
      <c r="M23" s="129">
        <f t="shared" si="2"/>
        <v>0.18050541516245489</v>
      </c>
      <c r="N23" s="126" t="s">
        <v>177</v>
      </c>
      <c r="O23" s="133" t="s">
        <v>411</v>
      </c>
      <c r="P23" s="134"/>
      <c r="Q23" s="135"/>
      <c r="R23" s="135"/>
    </row>
    <row r="24" spans="1:18" ht="33.75" customHeight="1" x14ac:dyDescent="0.25">
      <c r="A24" s="50"/>
      <c r="B24" s="51"/>
      <c r="C24" s="52" t="s">
        <v>191</v>
      </c>
      <c r="D24" s="52"/>
      <c r="E24" s="53"/>
      <c r="F24" s="141">
        <f>SUM(F2:F23)</f>
        <v>69689552</v>
      </c>
      <c r="G24" s="54">
        <f t="shared" ref="G24:L24" si="3">SUM(G2:G23)</f>
        <v>9064000</v>
      </c>
      <c r="H24" s="136">
        <f t="shared" si="0"/>
        <v>0.13006253792534067</v>
      </c>
      <c r="I24" s="54">
        <f t="shared" si="3"/>
        <v>6826000</v>
      </c>
      <c r="J24" s="54">
        <f t="shared" si="3"/>
        <v>7246000</v>
      </c>
      <c r="K24" s="54">
        <f t="shared" si="3"/>
        <v>7034000</v>
      </c>
      <c r="L24" s="54">
        <f t="shared" si="3"/>
        <v>212000</v>
      </c>
      <c r="M24" s="137">
        <f t="shared" si="2"/>
        <v>0.10397541370333389</v>
      </c>
      <c r="N24" s="51"/>
      <c r="O24" s="53"/>
      <c r="P24" s="138"/>
      <c r="Q24" s="138"/>
      <c r="R24" s="139"/>
    </row>
  </sheetData>
  <sortState xmlns:xlrd2="http://schemas.microsoft.com/office/spreadsheetml/2017/richdata2" ref="B2:O23">
    <sortCondition ref="C2:C23"/>
  </sortState>
  <pageMargins left="0.23622047244094491" right="7.874015748031496E-2" top="0.74803149606299213" bottom="0.74803149606299213" header="0.31496062992125984" footer="0.31496062992125984"/>
  <pageSetup paperSize="9" scale="46" fitToHeight="0" orientation="landscape" r:id="rId1"/>
  <headerFooter>
    <oddHeader>&amp;C&amp;"Arial,Tučné"&amp;18Výběrové řízení 2020
Děti a rodina</oddHeader>
    <oddFooter>&amp;L&amp;14&amp;P/&amp;N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13"/>
  <sheetViews>
    <sheetView topLeftCell="A10" zoomScale="70" zoomScaleNormal="70" workbookViewId="0">
      <selection activeCell="O11" sqref="O11"/>
    </sheetView>
  </sheetViews>
  <sheetFormatPr defaultRowHeight="18" x14ac:dyDescent="0.25"/>
  <cols>
    <col min="1" max="1" width="9.140625" style="57" customWidth="1"/>
    <col min="2" max="2" width="11.85546875" style="56" customWidth="1"/>
    <col min="3" max="3" width="20.5703125" style="56" customWidth="1"/>
    <col min="4" max="4" width="18.140625" style="56" customWidth="1"/>
    <col min="5" max="5" width="13.7109375" style="56" customWidth="1"/>
    <col min="6" max="6" width="20.7109375" style="56" customWidth="1"/>
    <col min="7" max="7" width="18.5703125" style="56" customWidth="1"/>
    <col min="8" max="8" width="10.140625" style="56" hidden="1" customWidth="1"/>
    <col min="9" max="9" width="18.28515625" style="56" customWidth="1"/>
    <col min="10" max="10" width="17.85546875" style="56" customWidth="1"/>
    <col min="11" max="12" width="18.140625" style="56" customWidth="1"/>
    <col min="13" max="13" width="10.42578125" style="56" hidden="1" customWidth="1"/>
    <col min="14" max="14" width="35.5703125" style="56" customWidth="1"/>
    <col min="15" max="15" width="68.7109375" style="56" customWidth="1"/>
    <col min="16" max="18" width="0" style="57" hidden="1" customWidth="1"/>
    <col min="19" max="19" width="15.5703125" style="56" customWidth="1"/>
    <col min="20" max="16384" width="9.140625" style="56"/>
  </cols>
  <sheetData>
    <row r="1" spans="1:19" s="21" customFormat="1" ht="36" x14ac:dyDescent="0.25">
      <c r="A1" s="16" t="s">
        <v>403</v>
      </c>
      <c r="B1" s="16" t="s">
        <v>0</v>
      </c>
      <c r="C1" s="16" t="s">
        <v>1</v>
      </c>
      <c r="D1" s="16" t="s">
        <v>2</v>
      </c>
      <c r="E1" s="16" t="s">
        <v>3</v>
      </c>
      <c r="F1" s="17" t="s">
        <v>4</v>
      </c>
      <c r="G1" s="16" t="s">
        <v>5</v>
      </c>
      <c r="H1" s="16" t="s">
        <v>6</v>
      </c>
      <c r="I1" s="16" t="s">
        <v>210</v>
      </c>
      <c r="J1" s="16" t="s">
        <v>7</v>
      </c>
      <c r="K1" s="16" t="s">
        <v>189</v>
      </c>
      <c r="L1" s="16" t="s">
        <v>190</v>
      </c>
      <c r="M1" s="16" t="s">
        <v>6</v>
      </c>
      <c r="N1" s="16" t="s">
        <v>8</v>
      </c>
      <c r="O1" s="18" t="s">
        <v>9</v>
      </c>
      <c r="P1" s="19" t="s">
        <v>401</v>
      </c>
      <c r="Q1" s="20" t="s">
        <v>400</v>
      </c>
      <c r="R1" s="20" t="s">
        <v>402</v>
      </c>
    </row>
    <row r="2" spans="1:19" s="21" customFormat="1" ht="307.5" customHeight="1" x14ac:dyDescent="0.25">
      <c r="A2" s="22">
        <v>1</v>
      </c>
      <c r="B2" s="23" t="s">
        <v>92</v>
      </c>
      <c r="C2" s="23" t="s">
        <v>30</v>
      </c>
      <c r="D2" s="23" t="s">
        <v>93</v>
      </c>
      <c r="E2" s="23" t="s">
        <v>94</v>
      </c>
      <c r="F2" s="24">
        <v>2888387</v>
      </c>
      <c r="G2" s="25">
        <v>627000</v>
      </c>
      <c r="H2" s="26">
        <f t="shared" ref="H2:H12" si="0">G2/F2</f>
        <v>0.21707617434921289</v>
      </c>
      <c r="I2" s="27">
        <v>0</v>
      </c>
      <c r="J2" s="28">
        <f>K2+L2</f>
        <v>627000</v>
      </c>
      <c r="K2" s="29">
        <v>627000</v>
      </c>
      <c r="L2" s="29">
        <v>0</v>
      </c>
      <c r="M2" s="26">
        <f t="shared" ref="M2:M12" si="1">J2/F2</f>
        <v>0.21707617434921289</v>
      </c>
      <c r="N2" s="23" t="s">
        <v>172</v>
      </c>
      <c r="O2" s="30" t="s">
        <v>499</v>
      </c>
      <c r="P2" s="31"/>
      <c r="Q2" s="32"/>
      <c r="R2" s="32"/>
    </row>
    <row r="3" spans="1:19" s="21" customFormat="1" ht="217.5" customHeight="1" x14ac:dyDescent="0.25">
      <c r="A3" s="22">
        <v>2</v>
      </c>
      <c r="B3" s="23" t="s">
        <v>95</v>
      </c>
      <c r="C3" s="23" t="s">
        <v>30</v>
      </c>
      <c r="D3" s="23" t="s">
        <v>96</v>
      </c>
      <c r="E3" s="23" t="s">
        <v>97</v>
      </c>
      <c r="F3" s="24">
        <v>2494485</v>
      </c>
      <c r="G3" s="25">
        <v>605000</v>
      </c>
      <c r="H3" s="26">
        <f t="shared" si="0"/>
        <v>0.24253503228121234</v>
      </c>
      <c r="I3" s="27">
        <v>0</v>
      </c>
      <c r="J3" s="28">
        <f t="shared" ref="J3:J11" si="2">K3+L3</f>
        <v>493000</v>
      </c>
      <c r="K3" s="29">
        <v>0</v>
      </c>
      <c r="L3" s="29">
        <v>493000</v>
      </c>
      <c r="M3" s="26">
        <f t="shared" si="1"/>
        <v>0.19763598498287221</v>
      </c>
      <c r="N3" s="23" t="s">
        <v>169</v>
      </c>
      <c r="O3" s="30" t="s">
        <v>415</v>
      </c>
      <c r="P3" s="31"/>
      <c r="Q3" s="32"/>
      <c r="R3" s="32"/>
    </row>
    <row r="4" spans="1:19" s="21" customFormat="1" ht="239.25" customHeight="1" x14ac:dyDescent="0.25">
      <c r="A4" s="22">
        <v>3</v>
      </c>
      <c r="B4" s="23" t="s">
        <v>98</v>
      </c>
      <c r="C4" s="23" t="s">
        <v>30</v>
      </c>
      <c r="D4" s="23" t="s">
        <v>99</v>
      </c>
      <c r="E4" s="23" t="s">
        <v>97</v>
      </c>
      <c r="F4" s="24">
        <v>10039432</v>
      </c>
      <c r="G4" s="25">
        <v>1933000</v>
      </c>
      <c r="H4" s="26">
        <f t="shared" si="0"/>
        <v>0.19254077322302696</v>
      </c>
      <c r="I4" s="27">
        <v>1450000</v>
      </c>
      <c r="J4" s="28">
        <f t="shared" si="2"/>
        <v>1450000</v>
      </c>
      <c r="K4" s="29">
        <v>1450000</v>
      </c>
      <c r="L4" s="29">
        <v>0</v>
      </c>
      <c r="M4" s="26">
        <f t="shared" si="1"/>
        <v>0.1444304817244641</v>
      </c>
      <c r="N4" s="23" t="s">
        <v>170</v>
      </c>
      <c r="O4" s="30" t="s">
        <v>466</v>
      </c>
      <c r="P4" s="31"/>
      <c r="Q4" s="32"/>
      <c r="R4" s="32"/>
      <c r="S4" s="180"/>
    </row>
    <row r="5" spans="1:19" s="21" customFormat="1" ht="315" customHeight="1" x14ac:dyDescent="0.25">
      <c r="A5" s="22">
        <v>4</v>
      </c>
      <c r="B5" s="23" t="s">
        <v>131</v>
      </c>
      <c r="C5" s="23" t="s">
        <v>30</v>
      </c>
      <c r="D5" s="23" t="s">
        <v>132</v>
      </c>
      <c r="E5" s="23" t="s">
        <v>188</v>
      </c>
      <c r="F5" s="24">
        <v>76392</v>
      </c>
      <c r="G5" s="25">
        <v>40000</v>
      </c>
      <c r="H5" s="26">
        <f t="shared" si="0"/>
        <v>0.52361503822389777</v>
      </c>
      <c r="I5" s="27">
        <v>40000</v>
      </c>
      <c r="J5" s="28">
        <f t="shared" si="2"/>
        <v>33000</v>
      </c>
      <c r="K5" s="29">
        <v>33000</v>
      </c>
      <c r="L5" s="29">
        <v>0</v>
      </c>
      <c r="M5" s="26">
        <f t="shared" si="1"/>
        <v>0.4319824065347157</v>
      </c>
      <c r="N5" s="23" t="s">
        <v>183</v>
      </c>
      <c r="O5" s="125" t="s">
        <v>500</v>
      </c>
      <c r="P5" s="31"/>
      <c r="Q5" s="32"/>
      <c r="R5" s="32"/>
      <c r="S5" s="180"/>
    </row>
    <row r="6" spans="1:19" s="21" customFormat="1" ht="395.25" customHeight="1" x14ac:dyDescent="0.25">
      <c r="A6" s="22">
        <v>5</v>
      </c>
      <c r="B6" s="23" t="s">
        <v>102</v>
      </c>
      <c r="C6" s="23" t="s">
        <v>34</v>
      </c>
      <c r="D6" s="23" t="s">
        <v>103</v>
      </c>
      <c r="E6" s="23" t="s">
        <v>97</v>
      </c>
      <c r="F6" s="24">
        <v>1924100</v>
      </c>
      <c r="G6" s="25">
        <v>400000</v>
      </c>
      <c r="H6" s="26">
        <f t="shared" si="0"/>
        <v>0.20788940283769036</v>
      </c>
      <c r="I6" s="27">
        <v>0</v>
      </c>
      <c r="J6" s="28">
        <f t="shared" si="2"/>
        <v>370000</v>
      </c>
      <c r="K6" s="29">
        <v>0</v>
      </c>
      <c r="L6" s="29">
        <v>370000</v>
      </c>
      <c r="M6" s="26">
        <f t="shared" si="1"/>
        <v>0.19229769762486357</v>
      </c>
      <c r="N6" s="23" t="s">
        <v>174</v>
      </c>
      <c r="O6" s="30" t="s">
        <v>465</v>
      </c>
      <c r="P6" s="31"/>
      <c r="Q6" s="32"/>
      <c r="R6" s="32"/>
    </row>
    <row r="7" spans="1:19" s="21" customFormat="1" ht="324" customHeight="1" x14ac:dyDescent="0.25">
      <c r="A7" s="22">
        <v>6</v>
      </c>
      <c r="B7" s="23" t="s">
        <v>104</v>
      </c>
      <c r="C7" s="23" t="s">
        <v>34</v>
      </c>
      <c r="D7" s="23" t="s">
        <v>105</v>
      </c>
      <c r="E7" s="23" t="s">
        <v>94</v>
      </c>
      <c r="F7" s="24">
        <v>3503300</v>
      </c>
      <c r="G7" s="25">
        <v>860000</v>
      </c>
      <c r="H7" s="26">
        <f t="shared" si="0"/>
        <v>0.24548283047412439</v>
      </c>
      <c r="I7" s="27">
        <v>0</v>
      </c>
      <c r="J7" s="28">
        <f t="shared" si="2"/>
        <v>834000</v>
      </c>
      <c r="K7" s="29">
        <v>834000</v>
      </c>
      <c r="L7" s="29">
        <v>0</v>
      </c>
      <c r="M7" s="26">
        <f t="shared" si="1"/>
        <v>0.23806125652955784</v>
      </c>
      <c r="N7" s="23" t="s">
        <v>171</v>
      </c>
      <c r="O7" s="30" t="s">
        <v>450</v>
      </c>
      <c r="P7" s="31"/>
      <c r="Q7" s="32"/>
      <c r="R7" s="32"/>
    </row>
    <row r="8" spans="1:19" s="21" customFormat="1" ht="181.5" customHeight="1" x14ac:dyDescent="0.25">
      <c r="A8" s="22">
        <v>7</v>
      </c>
      <c r="B8" s="23" t="s">
        <v>133</v>
      </c>
      <c r="C8" s="23" t="s">
        <v>34</v>
      </c>
      <c r="D8" s="23" t="s">
        <v>134</v>
      </c>
      <c r="E8" s="23" t="s">
        <v>188</v>
      </c>
      <c r="F8" s="24">
        <v>303700</v>
      </c>
      <c r="G8" s="25">
        <v>90000</v>
      </c>
      <c r="H8" s="26">
        <f t="shared" si="0"/>
        <v>0.29634507737899241</v>
      </c>
      <c r="I8" s="27">
        <v>50000</v>
      </c>
      <c r="J8" s="28">
        <f t="shared" si="2"/>
        <v>50000</v>
      </c>
      <c r="K8" s="29">
        <v>50000</v>
      </c>
      <c r="L8" s="29">
        <v>0</v>
      </c>
      <c r="M8" s="26">
        <f t="shared" si="1"/>
        <v>0.16463615409944024</v>
      </c>
      <c r="N8" s="23" t="s">
        <v>184</v>
      </c>
      <c r="O8" s="30" t="s">
        <v>430</v>
      </c>
      <c r="P8" s="31"/>
      <c r="Q8" s="32"/>
      <c r="R8" s="32"/>
    </row>
    <row r="9" spans="1:19" s="21" customFormat="1" ht="256.5" customHeight="1" x14ac:dyDescent="0.25">
      <c r="A9" s="22">
        <v>8</v>
      </c>
      <c r="B9" s="23" t="s">
        <v>135</v>
      </c>
      <c r="C9" s="23" t="s">
        <v>136</v>
      </c>
      <c r="D9" s="23" t="s">
        <v>137</v>
      </c>
      <c r="E9" s="23" t="s">
        <v>188</v>
      </c>
      <c r="F9" s="24">
        <v>2575000</v>
      </c>
      <c r="G9" s="25">
        <v>350000</v>
      </c>
      <c r="H9" s="26">
        <f t="shared" si="0"/>
        <v>0.13592233009708737</v>
      </c>
      <c r="I9" s="27">
        <v>350000</v>
      </c>
      <c r="J9" s="28">
        <f t="shared" si="2"/>
        <v>350000</v>
      </c>
      <c r="K9" s="29">
        <v>350000</v>
      </c>
      <c r="L9" s="29">
        <v>0</v>
      </c>
      <c r="M9" s="26">
        <f t="shared" si="1"/>
        <v>0.13592233009708737</v>
      </c>
      <c r="N9" s="23" t="s">
        <v>185</v>
      </c>
      <c r="O9" s="30" t="s">
        <v>416</v>
      </c>
      <c r="P9" s="31"/>
      <c r="Q9" s="32"/>
      <c r="R9" s="32"/>
    </row>
    <row r="10" spans="1:19" s="21" customFormat="1" ht="221.25" customHeight="1" x14ac:dyDescent="0.25">
      <c r="A10" s="22">
        <v>9</v>
      </c>
      <c r="B10" s="23" t="s">
        <v>88</v>
      </c>
      <c r="C10" s="23" t="s">
        <v>89</v>
      </c>
      <c r="D10" s="23" t="s">
        <v>90</v>
      </c>
      <c r="E10" s="23" t="s">
        <v>47</v>
      </c>
      <c r="F10" s="24">
        <v>1254448</v>
      </c>
      <c r="G10" s="25">
        <v>160000</v>
      </c>
      <c r="H10" s="26">
        <f t="shared" si="0"/>
        <v>0.12754613981607846</v>
      </c>
      <c r="I10" s="27">
        <v>130000</v>
      </c>
      <c r="J10" s="28">
        <f t="shared" si="2"/>
        <v>160000</v>
      </c>
      <c r="K10" s="29">
        <v>160000</v>
      </c>
      <c r="L10" s="29">
        <v>0</v>
      </c>
      <c r="M10" s="26">
        <f t="shared" si="1"/>
        <v>0.12754613981607846</v>
      </c>
      <c r="N10" s="23" t="s">
        <v>91</v>
      </c>
      <c r="O10" s="125" t="s">
        <v>431</v>
      </c>
      <c r="P10" s="31"/>
      <c r="Q10" s="32"/>
      <c r="R10" s="32"/>
    </row>
    <row r="11" spans="1:19" s="21" customFormat="1" ht="409.5" customHeight="1" x14ac:dyDescent="0.25">
      <c r="A11" s="22">
        <v>10</v>
      </c>
      <c r="B11" s="126" t="s">
        <v>100</v>
      </c>
      <c r="C11" s="126" t="s">
        <v>68</v>
      </c>
      <c r="D11" s="126" t="s">
        <v>101</v>
      </c>
      <c r="E11" s="126" t="s">
        <v>97</v>
      </c>
      <c r="F11" s="127">
        <v>975000</v>
      </c>
      <c r="G11" s="128">
        <v>195000</v>
      </c>
      <c r="H11" s="129">
        <f t="shared" si="0"/>
        <v>0.2</v>
      </c>
      <c r="I11" s="130">
        <v>0</v>
      </c>
      <c r="J11" s="131">
        <f t="shared" si="2"/>
        <v>187000</v>
      </c>
      <c r="K11" s="132">
        <v>0</v>
      </c>
      <c r="L11" s="132">
        <v>187000</v>
      </c>
      <c r="M11" s="129">
        <f t="shared" si="1"/>
        <v>0.19179487179487179</v>
      </c>
      <c r="N11" s="126" t="s">
        <v>173</v>
      </c>
      <c r="O11" s="133" t="s">
        <v>501</v>
      </c>
      <c r="P11" s="134"/>
      <c r="Q11" s="135"/>
      <c r="R11" s="135"/>
    </row>
    <row r="12" spans="1:19" ht="33.75" customHeight="1" x14ac:dyDescent="0.25">
      <c r="A12" s="50"/>
      <c r="B12" s="51"/>
      <c r="C12" s="52" t="s">
        <v>191</v>
      </c>
      <c r="D12" s="52"/>
      <c r="E12" s="53"/>
      <c r="F12" s="54">
        <f>SUM(F2:F11)</f>
        <v>26034244</v>
      </c>
      <c r="G12" s="54">
        <f t="shared" ref="G12:L12" si="3">SUM(G2:G11)</f>
        <v>5260000</v>
      </c>
      <c r="H12" s="136">
        <f t="shared" si="0"/>
        <v>0.20204158799464275</v>
      </c>
      <c r="I12" s="54">
        <f t="shared" si="3"/>
        <v>2020000</v>
      </c>
      <c r="J12" s="54">
        <f t="shared" si="3"/>
        <v>4554000</v>
      </c>
      <c r="K12" s="54">
        <f t="shared" si="3"/>
        <v>3504000</v>
      </c>
      <c r="L12" s="54">
        <f t="shared" si="3"/>
        <v>1050000</v>
      </c>
      <c r="M12" s="137">
        <f t="shared" si="1"/>
        <v>0.17492345850334659</v>
      </c>
      <c r="N12" s="51"/>
      <c r="O12" s="53"/>
      <c r="P12" s="138"/>
      <c r="Q12" s="138"/>
      <c r="R12" s="139"/>
    </row>
    <row r="13" spans="1:19" ht="227.25" customHeight="1" x14ac:dyDescent="0.25"/>
  </sheetData>
  <sortState xmlns:xlrd2="http://schemas.microsoft.com/office/spreadsheetml/2017/richdata2" ref="B2:O11">
    <sortCondition ref="C2:C11"/>
  </sortState>
  <pageMargins left="0.23622047244094491" right="7.874015748031496E-2" top="0.74803149606299213" bottom="0.74803149606299213" header="0.31496062992125984" footer="0.31496062992125984"/>
  <pageSetup paperSize="9" scale="50" fitToHeight="0" orientation="landscape" r:id="rId1"/>
  <headerFooter>
    <oddHeader>&amp;C&amp;"Arial,Tučné"&amp;18Výběrové řízení 2020
Občané ohrožení sociálním vyloučením a sociálně vyloučení</oddHeader>
    <oddFooter>&amp;L&amp;14&amp;P/&amp;N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1"/>
  <sheetViews>
    <sheetView zoomScale="70" zoomScaleNormal="70" workbookViewId="0">
      <pane ySplit="1" topLeftCell="A19" activePane="bottomLeft" state="frozen"/>
      <selection pane="bottomLeft" activeCell="V17" sqref="V17"/>
    </sheetView>
  </sheetViews>
  <sheetFormatPr defaultColWidth="12" defaultRowHeight="18" x14ac:dyDescent="0.25"/>
  <cols>
    <col min="1" max="1" width="9.140625" style="95" customWidth="1"/>
    <col min="2" max="2" width="11.42578125" style="63" customWidth="1"/>
    <col min="3" max="3" width="20.5703125" style="63" customWidth="1"/>
    <col min="4" max="4" width="18.140625" style="63" customWidth="1"/>
    <col min="5" max="5" width="18.7109375" style="63" customWidth="1"/>
    <col min="6" max="6" width="19.28515625" style="98" customWidth="1"/>
    <col min="7" max="7" width="18" style="98" customWidth="1"/>
    <col min="8" max="8" width="10.140625" style="63" hidden="1" customWidth="1"/>
    <col min="9" max="9" width="18.28515625" style="98" customWidth="1"/>
    <col min="10" max="10" width="17.85546875" style="98" customWidth="1"/>
    <col min="11" max="11" width="18.5703125" style="98" customWidth="1"/>
    <col min="12" max="12" width="16.42578125" style="99" customWidth="1"/>
    <col min="13" max="13" width="10.42578125" style="63" hidden="1" customWidth="1"/>
    <col min="14" max="14" width="37.7109375" style="63" customWidth="1"/>
    <col min="15" max="15" width="85.42578125" style="63" customWidth="1"/>
    <col min="16" max="18" width="0" style="95" hidden="1" customWidth="1"/>
    <col min="19" max="16384" width="12" style="63"/>
  </cols>
  <sheetData>
    <row r="1" spans="1:19" ht="54" x14ac:dyDescent="0.25">
      <c r="A1" s="58" t="s">
        <v>403</v>
      </c>
      <c r="B1" s="58" t="s">
        <v>0</v>
      </c>
      <c r="C1" s="58" t="s">
        <v>1</v>
      </c>
      <c r="D1" s="58" t="s">
        <v>2</v>
      </c>
      <c r="E1" s="58" t="s">
        <v>3</v>
      </c>
      <c r="F1" s="59" t="s">
        <v>4</v>
      </c>
      <c r="G1" s="59" t="s">
        <v>5</v>
      </c>
      <c r="H1" s="58" t="s">
        <v>6</v>
      </c>
      <c r="I1" s="59" t="s">
        <v>210</v>
      </c>
      <c r="J1" s="59" t="s">
        <v>7</v>
      </c>
      <c r="K1" s="59" t="s">
        <v>189</v>
      </c>
      <c r="L1" s="59" t="s">
        <v>190</v>
      </c>
      <c r="M1" s="58" t="s">
        <v>6</v>
      </c>
      <c r="N1" s="58" t="s">
        <v>8</v>
      </c>
      <c r="O1" s="60" t="s">
        <v>9</v>
      </c>
      <c r="P1" s="61" t="s">
        <v>401</v>
      </c>
      <c r="Q1" s="62" t="s">
        <v>400</v>
      </c>
      <c r="R1" s="62" t="s">
        <v>402</v>
      </c>
    </row>
    <row r="2" spans="1:19" ht="311.25" customHeight="1" x14ac:dyDescent="0.25">
      <c r="A2" s="64">
        <v>1</v>
      </c>
      <c r="B2" s="65" t="s">
        <v>320</v>
      </c>
      <c r="C2" s="65" t="s">
        <v>30</v>
      </c>
      <c r="D2" s="65" t="s">
        <v>321</v>
      </c>
      <c r="E2" s="65" t="s">
        <v>322</v>
      </c>
      <c r="F2" s="66">
        <v>2998580</v>
      </c>
      <c r="G2" s="66">
        <v>740000</v>
      </c>
      <c r="H2" s="67">
        <f>G2/F2</f>
        <v>0.24678347751268934</v>
      </c>
      <c r="I2" s="68">
        <v>250000</v>
      </c>
      <c r="J2" s="69">
        <f>K2+L2</f>
        <v>275000</v>
      </c>
      <c r="K2" s="70">
        <v>275000</v>
      </c>
      <c r="L2" s="71">
        <v>0</v>
      </c>
      <c r="M2" s="67">
        <f>J2/F2</f>
        <v>9.1710076102688609E-2</v>
      </c>
      <c r="N2" s="65" t="s">
        <v>323</v>
      </c>
      <c r="O2" s="183" t="s">
        <v>432</v>
      </c>
      <c r="P2" s="72"/>
      <c r="Q2" s="73"/>
      <c r="R2" s="73"/>
    </row>
    <row r="3" spans="1:19" ht="401.25" customHeight="1" x14ac:dyDescent="0.25">
      <c r="A3" s="64">
        <v>2</v>
      </c>
      <c r="B3" s="65" t="s">
        <v>324</v>
      </c>
      <c r="C3" s="65" t="s">
        <v>325</v>
      </c>
      <c r="D3" s="65" t="s">
        <v>326</v>
      </c>
      <c r="E3" s="65" t="s">
        <v>58</v>
      </c>
      <c r="F3" s="66">
        <v>3858600</v>
      </c>
      <c r="G3" s="66">
        <v>550000</v>
      </c>
      <c r="H3" s="67">
        <f t="shared" ref="H3:H20" si="0">G3/F3</f>
        <v>0.1425387446224019</v>
      </c>
      <c r="I3" s="68">
        <v>475000</v>
      </c>
      <c r="J3" s="69">
        <v>405000</v>
      </c>
      <c r="K3" s="70">
        <v>405000</v>
      </c>
      <c r="L3" s="71">
        <v>0</v>
      </c>
      <c r="M3" s="67">
        <f t="shared" ref="M3:M20" si="1">J3/F3</f>
        <v>0.10496034831285958</v>
      </c>
      <c r="N3" s="65" t="s">
        <v>327</v>
      </c>
      <c r="O3" s="183" t="s">
        <v>433</v>
      </c>
      <c r="P3" s="72"/>
      <c r="Q3" s="73"/>
      <c r="R3" s="73"/>
    </row>
    <row r="4" spans="1:19" ht="268.5" customHeight="1" x14ac:dyDescent="0.25">
      <c r="A4" s="64">
        <v>3</v>
      </c>
      <c r="B4" s="65" t="s">
        <v>328</v>
      </c>
      <c r="C4" s="65" t="s">
        <v>325</v>
      </c>
      <c r="D4" s="65" t="s">
        <v>329</v>
      </c>
      <c r="E4" s="65" t="s">
        <v>322</v>
      </c>
      <c r="F4" s="66">
        <v>1321000</v>
      </c>
      <c r="G4" s="66">
        <v>400000</v>
      </c>
      <c r="H4" s="67">
        <f t="shared" si="0"/>
        <v>0.30280090840272522</v>
      </c>
      <c r="I4" s="68">
        <v>250000</v>
      </c>
      <c r="J4" s="69">
        <f t="shared" ref="J4:J20" si="2">K4+L4</f>
        <v>250000</v>
      </c>
      <c r="K4" s="70">
        <v>250000</v>
      </c>
      <c r="L4" s="71">
        <v>0</v>
      </c>
      <c r="M4" s="67">
        <f t="shared" si="1"/>
        <v>0.18925056775170326</v>
      </c>
      <c r="N4" s="65" t="s">
        <v>330</v>
      </c>
      <c r="O4" s="74" t="s">
        <v>461</v>
      </c>
      <c r="P4" s="72"/>
      <c r="Q4" s="73"/>
      <c r="R4" s="73"/>
    </row>
    <row r="5" spans="1:19" ht="280.5" customHeight="1" x14ac:dyDescent="0.25">
      <c r="A5" s="64">
        <v>4</v>
      </c>
      <c r="B5" s="65" t="s">
        <v>331</v>
      </c>
      <c r="C5" s="65" t="s">
        <v>325</v>
      </c>
      <c r="D5" s="65" t="s">
        <v>332</v>
      </c>
      <c r="E5" s="65" t="s">
        <v>322</v>
      </c>
      <c r="F5" s="66">
        <v>848000</v>
      </c>
      <c r="G5" s="66">
        <v>270000</v>
      </c>
      <c r="H5" s="67">
        <f t="shared" si="0"/>
        <v>0.31839622641509435</v>
      </c>
      <c r="I5" s="68">
        <v>200000</v>
      </c>
      <c r="J5" s="69">
        <f t="shared" si="2"/>
        <v>200000</v>
      </c>
      <c r="K5" s="70">
        <v>200000</v>
      </c>
      <c r="L5" s="71">
        <v>0</v>
      </c>
      <c r="M5" s="67">
        <f t="shared" si="1"/>
        <v>0.23584905660377359</v>
      </c>
      <c r="N5" s="65" t="s">
        <v>333</v>
      </c>
      <c r="O5" s="74" t="s">
        <v>460</v>
      </c>
      <c r="P5" s="72"/>
      <c r="Q5" s="73"/>
      <c r="R5" s="73"/>
    </row>
    <row r="6" spans="1:19" ht="291.75" customHeight="1" x14ac:dyDescent="0.25">
      <c r="A6" s="64">
        <v>5</v>
      </c>
      <c r="B6" s="65" t="s">
        <v>334</v>
      </c>
      <c r="C6" s="65" t="s">
        <v>325</v>
      </c>
      <c r="D6" s="65" t="s">
        <v>335</v>
      </c>
      <c r="E6" s="65" t="s">
        <v>97</v>
      </c>
      <c r="F6" s="66">
        <v>2414000</v>
      </c>
      <c r="G6" s="66">
        <v>500000</v>
      </c>
      <c r="H6" s="67">
        <f t="shared" si="0"/>
        <v>0.20712510356255179</v>
      </c>
      <c r="I6" s="68">
        <v>450000</v>
      </c>
      <c r="J6" s="69">
        <f t="shared" si="2"/>
        <v>450000</v>
      </c>
      <c r="K6" s="70">
        <v>450000</v>
      </c>
      <c r="L6" s="71">
        <v>0</v>
      </c>
      <c r="M6" s="67">
        <f t="shared" si="1"/>
        <v>0.18641259320629661</v>
      </c>
      <c r="N6" s="65" t="s">
        <v>330</v>
      </c>
      <c r="O6" s="74" t="s">
        <v>459</v>
      </c>
      <c r="P6" s="72"/>
      <c r="Q6" s="73"/>
      <c r="R6" s="73"/>
    </row>
    <row r="7" spans="1:19" ht="373.5" customHeight="1" x14ac:dyDescent="0.25">
      <c r="A7" s="64">
        <v>6</v>
      </c>
      <c r="B7" s="65" t="s">
        <v>336</v>
      </c>
      <c r="C7" s="65" t="s">
        <v>82</v>
      </c>
      <c r="D7" s="65" t="s">
        <v>50</v>
      </c>
      <c r="E7" s="65" t="s">
        <v>47</v>
      </c>
      <c r="F7" s="66">
        <v>4155000</v>
      </c>
      <c r="G7" s="66">
        <v>760000</v>
      </c>
      <c r="H7" s="67">
        <f t="shared" si="0"/>
        <v>0.1829121540312876</v>
      </c>
      <c r="I7" s="68">
        <v>500000</v>
      </c>
      <c r="J7" s="69">
        <f t="shared" si="2"/>
        <v>630000</v>
      </c>
      <c r="K7" s="70">
        <v>630000</v>
      </c>
      <c r="L7" s="71">
        <v>0</v>
      </c>
      <c r="M7" s="67">
        <f t="shared" si="1"/>
        <v>0.15162454873646208</v>
      </c>
      <c r="N7" s="65" t="s">
        <v>337</v>
      </c>
      <c r="O7" s="183" t="s">
        <v>476</v>
      </c>
      <c r="P7" s="72"/>
      <c r="Q7" s="73"/>
      <c r="R7" s="73"/>
      <c r="S7" s="94"/>
    </row>
    <row r="8" spans="1:19" ht="383.25" customHeight="1" x14ac:dyDescent="0.25">
      <c r="A8" s="64">
        <v>7</v>
      </c>
      <c r="B8" s="65" t="s">
        <v>338</v>
      </c>
      <c r="C8" s="65" t="s">
        <v>82</v>
      </c>
      <c r="D8" s="65" t="s">
        <v>339</v>
      </c>
      <c r="E8" s="65" t="s">
        <v>58</v>
      </c>
      <c r="F8" s="66">
        <v>4385000</v>
      </c>
      <c r="G8" s="66">
        <v>345000</v>
      </c>
      <c r="H8" s="67">
        <f t="shared" si="0"/>
        <v>7.8677309007981755E-2</v>
      </c>
      <c r="I8" s="68">
        <v>345000</v>
      </c>
      <c r="J8" s="69">
        <f t="shared" si="2"/>
        <v>330000</v>
      </c>
      <c r="K8" s="70">
        <v>330000</v>
      </c>
      <c r="L8" s="71">
        <v>0</v>
      </c>
      <c r="M8" s="67">
        <f t="shared" si="1"/>
        <v>7.5256556442417327E-2</v>
      </c>
      <c r="N8" s="65" t="s">
        <v>340</v>
      </c>
      <c r="O8" s="183" t="s">
        <v>503</v>
      </c>
      <c r="P8" s="72"/>
      <c r="Q8" s="73"/>
      <c r="R8" s="73"/>
      <c r="S8" s="94"/>
    </row>
    <row r="9" spans="1:19" ht="363" customHeight="1" x14ac:dyDescent="0.25">
      <c r="A9" s="64">
        <v>8</v>
      </c>
      <c r="B9" s="65" t="s">
        <v>341</v>
      </c>
      <c r="C9" s="65" t="s">
        <v>82</v>
      </c>
      <c r="D9" s="65" t="s">
        <v>342</v>
      </c>
      <c r="E9" s="65" t="s">
        <v>322</v>
      </c>
      <c r="F9" s="66">
        <v>5524000</v>
      </c>
      <c r="G9" s="66">
        <v>550000</v>
      </c>
      <c r="H9" s="67">
        <f t="shared" si="0"/>
        <v>9.956553222302679E-2</v>
      </c>
      <c r="I9" s="68">
        <v>460000</v>
      </c>
      <c r="J9" s="69">
        <f t="shared" si="2"/>
        <v>440000</v>
      </c>
      <c r="K9" s="70">
        <v>440000</v>
      </c>
      <c r="L9" s="71">
        <v>0</v>
      </c>
      <c r="M9" s="67">
        <f t="shared" si="1"/>
        <v>7.9652425778421437E-2</v>
      </c>
      <c r="N9" s="65" t="s">
        <v>343</v>
      </c>
      <c r="O9" s="183" t="s">
        <v>504</v>
      </c>
      <c r="P9" s="72"/>
      <c r="Q9" s="73"/>
      <c r="R9" s="73"/>
      <c r="S9" s="94"/>
    </row>
    <row r="10" spans="1:19" ht="363.75" customHeight="1" x14ac:dyDescent="0.25">
      <c r="A10" s="64">
        <v>9</v>
      </c>
      <c r="B10" s="65" t="s">
        <v>344</v>
      </c>
      <c r="C10" s="65" t="s">
        <v>82</v>
      </c>
      <c r="D10" s="65" t="s">
        <v>345</v>
      </c>
      <c r="E10" s="65" t="s">
        <v>58</v>
      </c>
      <c r="F10" s="66">
        <v>4065000</v>
      </c>
      <c r="G10" s="66">
        <v>490000</v>
      </c>
      <c r="H10" s="67">
        <f t="shared" si="0"/>
        <v>0.12054120541205413</v>
      </c>
      <c r="I10" s="68">
        <v>410000</v>
      </c>
      <c r="J10" s="69">
        <f t="shared" si="2"/>
        <v>410000</v>
      </c>
      <c r="K10" s="70">
        <v>410000</v>
      </c>
      <c r="L10" s="71">
        <v>0</v>
      </c>
      <c r="M10" s="67">
        <f t="shared" si="1"/>
        <v>0.10086100861008609</v>
      </c>
      <c r="N10" s="65" t="s">
        <v>346</v>
      </c>
      <c r="O10" s="74" t="s">
        <v>477</v>
      </c>
      <c r="P10" s="72"/>
      <c r="Q10" s="73"/>
      <c r="R10" s="73"/>
      <c r="S10" s="94"/>
    </row>
    <row r="11" spans="1:19" ht="326.25" customHeight="1" x14ac:dyDescent="0.25">
      <c r="A11" s="64">
        <v>10</v>
      </c>
      <c r="B11" s="65" t="s">
        <v>347</v>
      </c>
      <c r="C11" s="65" t="s">
        <v>348</v>
      </c>
      <c r="D11" s="65" t="s">
        <v>349</v>
      </c>
      <c r="E11" s="65" t="s">
        <v>97</v>
      </c>
      <c r="F11" s="66">
        <v>2472876</v>
      </c>
      <c r="G11" s="66">
        <v>495000</v>
      </c>
      <c r="H11" s="67">
        <f t="shared" si="0"/>
        <v>0.2001717837853576</v>
      </c>
      <c r="I11" s="68">
        <v>320000</v>
      </c>
      <c r="J11" s="69">
        <f t="shared" si="2"/>
        <v>320000</v>
      </c>
      <c r="K11" s="70">
        <v>320000</v>
      </c>
      <c r="L11" s="71">
        <v>0</v>
      </c>
      <c r="M11" s="67">
        <f t="shared" si="1"/>
        <v>0.12940398143699886</v>
      </c>
      <c r="N11" s="65" t="s">
        <v>350</v>
      </c>
      <c r="O11" s="74" t="s">
        <v>505</v>
      </c>
      <c r="P11" s="72"/>
      <c r="Q11" s="73"/>
      <c r="R11" s="73"/>
    </row>
    <row r="12" spans="1:19" ht="325.5" customHeight="1" x14ac:dyDescent="0.25">
      <c r="A12" s="64">
        <v>11</v>
      </c>
      <c r="B12" s="65" t="s">
        <v>351</v>
      </c>
      <c r="C12" s="65" t="s">
        <v>348</v>
      </c>
      <c r="D12" s="65" t="s">
        <v>352</v>
      </c>
      <c r="E12" s="65" t="s">
        <v>58</v>
      </c>
      <c r="F12" s="66">
        <v>981855</v>
      </c>
      <c r="G12" s="66">
        <v>245000</v>
      </c>
      <c r="H12" s="67">
        <f t="shared" si="0"/>
        <v>0.24952767974904644</v>
      </c>
      <c r="I12" s="68">
        <v>200000</v>
      </c>
      <c r="J12" s="69">
        <f t="shared" si="2"/>
        <v>200000</v>
      </c>
      <c r="K12" s="70">
        <v>200000</v>
      </c>
      <c r="L12" s="71">
        <v>0</v>
      </c>
      <c r="M12" s="67">
        <f t="shared" si="1"/>
        <v>0.2036960651012624</v>
      </c>
      <c r="N12" s="65" t="s">
        <v>353</v>
      </c>
      <c r="O12" s="74" t="s">
        <v>434</v>
      </c>
      <c r="P12" s="72"/>
      <c r="Q12" s="73"/>
      <c r="R12" s="73"/>
    </row>
    <row r="13" spans="1:19" ht="391.5" customHeight="1" x14ac:dyDescent="0.25">
      <c r="A13" s="64">
        <v>12</v>
      </c>
      <c r="B13" s="65" t="s">
        <v>354</v>
      </c>
      <c r="C13" s="65" t="s">
        <v>355</v>
      </c>
      <c r="D13" s="65" t="s">
        <v>356</v>
      </c>
      <c r="E13" s="65" t="s">
        <v>322</v>
      </c>
      <c r="F13" s="66">
        <v>4330000</v>
      </c>
      <c r="G13" s="66">
        <v>600000</v>
      </c>
      <c r="H13" s="67">
        <f t="shared" si="0"/>
        <v>0.13856812933025403</v>
      </c>
      <c r="I13" s="68">
        <v>600000</v>
      </c>
      <c r="J13" s="69">
        <f t="shared" si="2"/>
        <v>600000</v>
      </c>
      <c r="K13" s="70">
        <v>600000</v>
      </c>
      <c r="L13" s="71">
        <v>0</v>
      </c>
      <c r="M13" s="67">
        <f t="shared" si="1"/>
        <v>0.13856812933025403</v>
      </c>
      <c r="N13" s="65" t="s">
        <v>357</v>
      </c>
      <c r="O13" s="74" t="s">
        <v>435</v>
      </c>
      <c r="P13" s="72"/>
      <c r="Q13" s="73"/>
      <c r="R13" s="73"/>
    </row>
    <row r="14" spans="1:19" ht="375.75" customHeight="1" x14ac:dyDescent="0.25">
      <c r="A14" s="64">
        <v>13</v>
      </c>
      <c r="B14" s="65" t="s">
        <v>358</v>
      </c>
      <c r="C14" s="65" t="s">
        <v>355</v>
      </c>
      <c r="D14" s="65" t="s">
        <v>359</v>
      </c>
      <c r="E14" s="65" t="s">
        <v>58</v>
      </c>
      <c r="F14" s="66">
        <v>1796000</v>
      </c>
      <c r="G14" s="66">
        <v>250000</v>
      </c>
      <c r="H14" s="67">
        <f t="shared" si="0"/>
        <v>0.13919821826280623</v>
      </c>
      <c r="I14" s="68">
        <v>250000</v>
      </c>
      <c r="J14" s="69">
        <f t="shared" si="2"/>
        <v>250000</v>
      </c>
      <c r="K14" s="70">
        <v>250000</v>
      </c>
      <c r="L14" s="71">
        <v>0</v>
      </c>
      <c r="M14" s="67">
        <f t="shared" si="1"/>
        <v>0.13919821826280623</v>
      </c>
      <c r="N14" s="65" t="s">
        <v>360</v>
      </c>
      <c r="O14" s="74" t="s">
        <v>436</v>
      </c>
      <c r="P14" s="72"/>
      <c r="Q14" s="73"/>
      <c r="R14" s="73"/>
    </row>
    <row r="15" spans="1:19" ht="393" customHeight="1" x14ac:dyDescent="0.25">
      <c r="A15" s="64">
        <v>14</v>
      </c>
      <c r="B15" s="65" t="s">
        <v>361</v>
      </c>
      <c r="C15" s="65" t="s">
        <v>355</v>
      </c>
      <c r="D15" s="65" t="s">
        <v>362</v>
      </c>
      <c r="E15" s="65" t="s">
        <v>97</v>
      </c>
      <c r="F15" s="66">
        <v>1834000</v>
      </c>
      <c r="G15" s="66">
        <v>300000</v>
      </c>
      <c r="H15" s="67">
        <f t="shared" si="0"/>
        <v>0.16357688113413305</v>
      </c>
      <c r="I15" s="68">
        <v>300000</v>
      </c>
      <c r="J15" s="69">
        <f t="shared" si="2"/>
        <v>300000</v>
      </c>
      <c r="K15" s="70">
        <v>300000</v>
      </c>
      <c r="L15" s="71">
        <v>0</v>
      </c>
      <c r="M15" s="67">
        <f t="shared" si="1"/>
        <v>0.16357688113413305</v>
      </c>
      <c r="N15" s="65" t="s">
        <v>363</v>
      </c>
      <c r="O15" s="74" t="s">
        <v>437</v>
      </c>
      <c r="P15" s="72"/>
      <c r="Q15" s="73"/>
      <c r="R15" s="73"/>
    </row>
    <row r="16" spans="1:19" ht="376.5" customHeight="1" x14ac:dyDescent="0.25">
      <c r="A16" s="64">
        <v>15</v>
      </c>
      <c r="B16" s="65" t="s">
        <v>364</v>
      </c>
      <c r="C16" s="65" t="s">
        <v>355</v>
      </c>
      <c r="D16" s="65" t="s">
        <v>365</v>
      </c>
      <c r="E16" s="65" t="s">
        <v>24</v>
      </c>
      <c r="F16" s="66">
        <v>1743000</v>
      </c>
      <c r="G16" s="66">
        <v>400000</v>
      </c>
      <c r="H16" s="67">
        <f t="shared" si="0"/>
        <v>0.22948938611589215</v>
      </c>
      <c r="I16" s="68">
        <v>400000</v>
      </c>
      <c r="J16" s="69">
        <f t="shared" si="2"/>
        <v>400000</v>
      </c>
      <c r="K16" s="70">
        <v>400000</v>
      </c>
      <c r="L16" s="71">
        <v>0</v>
      </c>
      <c r="M16" s="67">
        <f t="shared" si="1"/>
        <v>0.22948938611589215</v>
      </c>
      <c r="N16" s="65" t="s">
        <v>366</v>
      </c>
      <c r="O16" s="74" t="s">
        <v>478</v>
      </c>
      <c r="P16" s="72"/>
      <c r="Q16" s="73"/>
      <c r="R16" s="73"/>
    </row>
    <row r="17" spans="1:18" ht="312" customHeight="1" x14ac:dyDescent="0.25">
      <c r="A17" s="64">
        <v>16</v>
      </c>
      <c r="B17" s="65" t="s">
        <v>367</v>
      </c>
      <c r="C17" s="65" t="s">
        <v>355</v>
      </c>
      <c r="D17" s="65" t="s">
        <v>368</v>
      </c>
      <c r="E17" s="65" t="s">
        <v>272</v>
      </c>
      <c r="F17" s="66">
        <v>100000</v>
      </c>
      <c r="G17" s="66">
        <v>40000</v>
      </c>
      <c r="H17" s="67">
        <f t="shared" si="0"/>
        <v>0.4</v>
      </c>
      <c r="I17" s="68">
        <v>40000</v>
      </c>
      <c r="J17" s="69">
        <f t="shared" si="2"/>
        <v>40000</v>
      </c>
      <c r="K17" s="70">
        <v>40000</v>
      </c>
      <c r="L17" s="71">
        <v>0</v>
      </c>
      <c r="M17" s="67">
        <f t="shared" si="1"/>
        <v>0.4</v>
      </c>
      <c r="N17" s="65" t="s">
        <v>369</v>
      </c>
      <c r="O17" s="74" t="s">
        <v>506</v>
      </c>
      <c r="P17" s="72"/>
      <c r="Q17" s="73"/>
      <c r="R17" s="73"/>
    </row>
    <row r="18" spans="1:18" ht="287.25" customHeight="1" x14ac:dyDescent="0.25">
      <c r="A18" s="64">
        <v>17</v>
      </c>
      <c r="B18" s="65" t="s">
        <v>370</v>
      </c>
      <c r="C18" s="65" t="s">
        <v>60</v>
      </c>
      <c r="D18" s="65" t="s">
        <v>371</v>
      </c>
      <c r="E18" s="65" t="s">
        <v>24</v>
      </c>
      <c r="F18" s="66">
        <v>2093000</v>
      </c>
      <c r="G18" s="66">
        <v>300000</v>
      </c>
      <c r="H18" s="67">
        <f t="shared" si="0"/>
        <v>0.1433349259436216</v>
      </c>
      <c r="I18" s="68">
        <v>300000</v>
      </c>
      <c r="J18" s="69">
        <f t="shared" si="2"/>
        <v>300000</v>
      </c>
      <c r="K18" s="70">
        <v>300000</v>
      </c>
      <c r="L18" s="71">
        <v>0</v>
      </c>
      <c r="M18" s="67">
        <f t="shared" si="1"/>
        <v>0.1433349259436216</v>
      </c>
      <c r="N18" s="65" t="s">
        <v>372</v>
      </c>
      <c r="O18" s="74" t="s">
        <v>479</v>
      </c>
      <c r="P18" s="72"/>
      <c r="Q18" s="73"/>
      <c r="R18" s="73"/>
    </row>
    <row r="19" spans="1:18" ht="285.75" customHeight="1" x14ac:dyDescent="0.25">
      <c r="A19" s="64">
        <v>18</v>
      </c>
      <c r="B19" s="65" t="s">
        <v>373</v>
      </c>
      <c r="C19" s="65" t="s">
        <v>60</v>
      </c>
      <c r="D19" s="65" t="s">
        <v>374</v>
      </c>
      <c r="E19" s="65" t="s">
        <v>97</v>
      </c>
      <c r="F19" s="66">
        <v>4899000</v>
      </c>
      <c r="G19" s="66">
        <v>650000</v>
      </c>
      <c r="H19" s="67">
        <f t="shared" si="0"/>
        <v>0.13268013880383753</v>
      </c>
      <c r="I19" s="68">
        <v>650000</v>
      </c>
      <c r="J19" s="69">
        <f t="shared" si="2"/>
        <v>650000</v>
      </c>
      <c r="K19" s="70">
        <v>650000</v>
      </c>
      <c r="L19" s="71">
        <v>0</v>
      </c>
      <c r="M19" s="67">
        <f t="shared" si="1"/>
        <v>0.13268013880383753</v>
      </c>
      <c r="N19" s="65" t="s">
        <v>375</v>
      </c>
      <c r="O19" s="74" t="s">
        <v>438</v>
      </c>
      <c r="P19" s="72"/>
      <c r="Q19" s="73"/>
      <c r="R19" s="73"/>
    </row>
    <row r="20" spans="1:18" ht="347.25" customHeight="1" x14ac:dyDescent="0.25">
      <c r="A20" s="75">
        <v>19</v>
      </c>
      <c r="B20" s="76" t="s">
        <v>376</v>
      </c>
      <c r="C20" s="76" t="s">
        <v>60</v>
      </c>
      <c r="D20" s="76" t="s">
        <v>377</v>
      </c>
      <c r="E20" s="76" t="s">
        <v>322</v>
      </c>
      <c r="F20" s="66">
        <v>5096000</v>
      </c>
      <c r="G20" s="66">
        <v>400000</v>
      </c>
      <c r="H20" s="67">
        <f t="shared" si="0"/>
        <v>7.8492935635792779E-2</v>
      </c>
      <c r="I20" s="68">
        <v>400000</v>
      </c>
      <c r="J20" s="69">
        <f t="shared" si="2"/>
        <v>400000</v>
      </c>
      <c r="K20" s="70">
        <v>400000</v>
      </c>
      <c r="L20" s="71">
        <v>0</v>
      </c>
      <c r="M20" s="67">
        <f t="shared" si="1"/>
        <v>7.8492935635792779E-2</v>
      </c>
      <c r="N20" s="76" t="s">
        <v>378</v>
      </c>
      <c r="O20" s="83" t="s">
        <v>439</v>
      </c>
      <c r="P20" s="84"/>
      <c r="Q20" s="85"/>
      <c r="R20" s="85"/>
    </row>
    <row r="21" spans="1:18" s="94" customFormat="1" ht="45" customHeight="1" x14ac:dyDescent="0.25">
      <c r="A21" s="86"/>
      <c r="B21" s="87"/>
      <c r="C21" s="88" t="s">
        <v>379</v>
      </c>
      <c r="D21" s="88"/>
      <c r="E21" s="100"/>
      <c r="F21" s="101">
        <f>SUM(F2:F20)</f>
        <v>54914911</v>
      </c>
      <c r="G21" s="102">
        <f>SUM(G2:G20)</f>
        <v>8285000</v>
      </c>
      <c r="H21" s="103">
        <f>G21/F21</f>
        <v>0.15086977014312197</v>
      </c>
      <c r="I21" s="102">
        <f>SUM(I2:I20)</f>
        <v>6800000</v>
      </c>
      <c r="J21" s="102">
        <f>SUM(J2:J20)</f>
        <v>6850000</v>
      </c>
      <c r="K21" s="102">
        <f>SUM(K2:K20)</f>
        <v>6850000</v>
      </c>
      <c r="L21" s="102">
        <f>SUM(L2:L20)</f>
        <v>0</v>
      </c>
      <c r="M21" s="104">
        <f>J21/F21</f>
        <v>0.12473843397469951</v>
      </c>
      <c r="N21" s="105"/>
      <c r="O21" s="91"/>
      <c r="P21" s="106"/>
      <c r="Q21" s="106"/>
      <c r="R21" s="107"/>
    </row>
  </sheetData>
  <autoFilter ref="A1:R21" xr:uid="{00000000-0009-0000-0000-000008000000}"/>
  <pageMargins left="0.23622047244094491" right="7.874015748031496E-2" top="0.74803149606299213" bottom="0.74803149606299213" header="0.31496062992125984" footer="0.31496062992125984"/>
  <pageSetup paperSize="9" scale="47" fitToHeight="0" orientation="landscape" r:id="rId1"/>
  <headerFooter>
    <oddHeader>&amp;C&amp;"Arial,Tučné"&amp;18Výběrové řízení 2020
Romské etnikum</oddHeader>
    <oddFooter>&amp;L&amp;14&amp;P/&amp;N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9</vt:i4>
      </vt:variant>
    </vt:vector>
  </HeadingPairs>
  <TitlesOfParts>
    <vt:vector size="19" baseType="lpstr">
      <vt:lpstr>rekapitulace</vt:lpstr>
      <vt:lpstr>SEN</vt:lpstr>
      <vt:lpstr>DO</vt:lpstr>
      <vt:lpstr>ZRAK</vt:lpstr>
      <vt:lpstr>SLUCH</vt:lpstr>
      <vt:lpstr>MTKP</vt:lpstr>
      <vt:lpstr>DAR</vt:lpstr>
      <vt:lpstr>SOC</vt:lpstr>
      <vt:lpstr>RE</vt:lpstr>
      <vt:lpstr>PREV</vt:lpstr>
      <vt:lpstr>DAR!Názvy_tisku</vt:lpstr>
      <vt:lpstr>DO!Názvy_tisku</vt:lpstr>
      <vt:lpstr>MTKP!Názvy_tisku</vt:lpstr>
      <vt:lpstr>PREV!Názvy_tisku</vt:lpstr>
      <vt:lpstr>RE!Názvy_tisku</vt:lpstr>
      <vt:lpstr>SEN!Názvy_tisku</vt:lpstr>
      <vt:lpstr>SLUCH!Názvy_tisku</vt:lpstr>
      <vt:lpstr>SOC!Názvy_tisku</vt:lpstr>
      <vt:lpstr>ZRAK!Názvy_tisku</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Neznámy text.</dc:creator>
  <cp:lastModifiedBy>Teichmannová Petra</cp:lastModifiedBy>
  <cp:lastPrinted>2022-04-06T10:18:14Z</cp:lastPrinted>
  <dcterms:created xsi:type="dcterms:W3CDTF">2019-12-04T12:51:07Z</dcterms:created>
  <dcterms:modified xsi:type="dcterms:W3CDTF">2022-04-06T10:38:17Z</dcterms:modified>
</cp:coreProperties>
</file>