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3810" activeTab="0"/>
  </bookViews>
  <sheets>
    <sheet name="ROZPOČET" sheetId="1" r:id="rId1"/>
  </sheets>
  <definedNames>
    <definedName name="_xlnm.Print_Area" localSheetId="0">'ROZPOČET'!$A$2:$E$96</definedName>
  </definedNames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<sst xmlns="http://schemas.openxmlformats.org/spreadsheetml/2006/main" count="140" uniqueCount="130">
  <si>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</si>
  <si>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</si>
  <si>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</si>
  <si>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</si>
  <si>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</si>
  <si>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</si>
  <si>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</si>
  <si>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</si>
  <si>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</si>
  <si>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</si>
  <si>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</si>
  <si>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</si>
  <si>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</si>
  <si>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</si>
  <si>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</si>
  <si>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</si>
  <si>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</si>
  <si>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</si>
  <si>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</si>
  <si>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</si>
  <si>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</si>
  <si>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</si>
  <si>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</si>
  <si>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</si>
  <si>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</si>
  <si>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</si>
  <si>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Podpis: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</si>
  <si>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</si>
  <si>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</si>
  <si>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</si>
  <si>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</si>
  <si>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</si>
  <si>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</si>
  <si>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</si>
  <si>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</si>
  <si>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</si>
  <si>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</si>
  <si>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</si>
  <si>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</si>
  <si>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</si>
  <si>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</si>
  <si>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</si>
  <si>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</si>
  <si>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</si>
  <si>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</si>
  <si>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</si>
  <si>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</si>
  <si>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</si>
  <si>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</si>
  <si>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</si>
  <si>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</si>
  <si>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</si>
  <si>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</si>
  <si>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</si>
  <si>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</si>
  <si>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</si>
  <si>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</si>
  <si>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</si>
  <si>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</si>
  <si>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</si>
  <si>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</si>
  <si>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</si>
  <si>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</si>
  <si>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</si>
  <si>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</si>
  <si>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</si>
  <si>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</si>
  <si>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</si>
  <si>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</si>
  <si>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</si>
  <si>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</si>
  <si>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</si>
  <si>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</si>
  <si>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</si>
  <si>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</si>
  <si>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</si>
  <si>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</si>
  <si>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</si>
  <si>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</si>
  <si>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</si>
  <si>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</si>
  <si>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</si>
  <si>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</si>
  <si>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</si>
  <si>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</si>
  <si>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</si>
  <si>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</si>
  <si>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</si>
  <si>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</si>
  <si>
    <t>členské příspěvky EFA</t>
  </si>
  <si>
    <t>daň z příjmů</t>
  </si>
  <si>
    <t>Janáčkův máj, o.p.s.</t>
  </si>
  <si>
    <t>28. října 2556/124, 702 00 Ostrava</t>
  </si>
  <si>
    <t>částečné krytí nákladů Janáčkův máj, o.p.s., vzniklých v roce 2020</t>
  </si>
  <si>
    <t>Statutární město Opava - není dotace</t>
  </si>
  <si>
    <t>Obec Hukvaldy - dotace</t>
  </si>
  <si>
    <t>Statutární město Opava - dotace</t>
  </si>
  <si>
    <t>Obec Ludgeřovice - dotace</t>
  </si>
  <si>
    <t>Mgr. Jaromír Javůrek, Ph.D., ředitel</t>
  </si>
  <si>
    <t>společenské a doprovodné akce</t>
  </si>
  <si>
    <t>pohonné hmoty na služební vozidlo a zapůjčená vozidla</t>
  </si>
  <si>
    <t>květiny a květinová výzdoba</t>
  </si>
  <si>
    <t>v rámci provozu kanceláře</t>
  </si>
  <si>
    <t>zaměstnanci o.p.s. a prezident festivalu</t>
  </si>
  <si>
    <t>předplatné, CD hudební …</t>
  </si>
  <si>
    <t>úklid obory Hukvaldy a hradu Hukvaldy</t>
  </si>
  <si>
    <t>pronájem osvětlovací techniky</t>
  </si>
  <si>
    <t>pronájem ozvučovací techniky</t>
  </si>
  <si>
    <t>OSA, Dilia, Intergram, Aura Point s.r.o.</t>
  </si>
  <si>
    <t>výlep plakátů, letáků - Epona, RENGL, s.r.o.</t>
  </si>
  <si>
    <t>půjč. hudebních nástrojů a příslušenství, půjč. notového materiálu vč. poštovného</t>
  </si>
  <si>
    <t>ubytování vč. snídaně, zahr. daně, místních poplatků a parkovného účinkujících a hostů v rámci festivalu, členů správní rady a prezidenta festivalu</t>
  </si>
  <si>
    <t>hostesky, technici, asistenti, odborné texty muzikologů</t>
  </si>
  <si>
    <t>mzdy zaměstnanců o.p.s. vč. odvodů</t>
  </si>
  <si>
    <t>členské příspěvky EFA (Evropská festivalová asociace)</t>
  </si>
  <si>
    <t>příprava výstav</t>
  </si>
  <si>
    <t>částečné krytí honorářů vč. zahraniční daně a neupl. DPH, zprostředkování um. vystoupení …</t>
  </si>
  <si>
    <t>ladění, servis a opravy hudebních nástrojů</t>
  </si>
  <si>
    <t>doprava účinkujících a hostů festivalu vč. zahr. daně členů správní rady a prezidenta festivalu</t>
  </si>
  <si>
    <t>fotoreportáž jednotlivých koncertů, tisk. konferencí, spol. a dopr. akcí festivalu, besed a výstav …</t>
  </si>
  <si>
    <t>nájem a stěhování pódií a zastřešení, jejich montáž a demontáž, zajištění LED stěny, praktikáblů, notových pultů, židlí, LED lampiček, nájem stanů, paravanů, kontejnerů a mobilních WC, jejich montáž a demontáž, pronájem a doprava baletizolu, mobiliář šaten …</t>
  </si>
  <si>
    <t>Český rozhlas Ostrava - licence</t>
  </si>
  <si>
    <t>kancl. potřeby, kancl. přístroje, tonery, cartridge, NB, MT, trezor pro dokumenty, nákup pokladen a terminálů pro EET, vybavení kanceláře - nábytek, doplňky, DDNM (sotware)…</t>
  </si>
  <si>
    <t>St. město Frýdek - Místek - dotace</t>
  </si>
  <si>
    <t>placená inzerce - Harmonie, Hudební rozhledy, MF DNES, Magazín Patriot, Naše Město, Reflex, Hospodářské noviny, Opera Plus, Ostravan.cz apod., úhrada vynaložených nákladů spojených s přípravou MHF Leoše Janáčka v původním termínu a storna poplatků uzavřených smluv a objednávek</t>
  </si>
  <si>
    <t>nájem kanceláří a koncertních prostor vč. služeb, zkušeben, nájem rezervních prostor vč. služeb, prostor k tiskové konferenci, besed, pro realizaci výstav vč. služeb …</t>
  </si>
  <si>
    <t>tištěná propagace (plakáty, letáky, billboardy, bigboardy, CLV,  nájem reklamních věží, štítových ploch na budovách apod.), úhrada vynaložených nákladů spojených s přípravou MHF Leoše Janáčka v původním termínu a storna poplatků uzavřených smluv a objednávek</t>
  </si>
  <si>
    <t>úhrada vynaložených nákladů spojených s přípravou MHF Leoše Janáčka v původním termínu a storna poplatků uzavřených smluv a objednávek, tisk/výroba tiskových materiálů (programy, fest. brožura, brožura výstav, katalog, vstupenky, pozvánky, letáky, rautenky, obálky na vstupenky, zvací dopisy, etikety, samolepky, kartičky),  magnetky s logem festivalu na fest. auta, polep auta, spotřební materiál, nákup notového materiálu, nákup dárkových předmětů, jednotného ošacení pro asistenty a hostesky, interiérových a exteriérových doplňků pro zušlechtění vstupů do konc. sálů a open air konc. prostor, mirelon na vyrovnání pódia, výroba desek pro potřeby festivalových výstav a jejich předtisk, výroba prodejního stolu/pultu pro distribuci vstupenek v DKmO a v Hukvaldech ...</t>
  </si>
  <si>
    <t xml:space="preserve">zapůjčení 5 ks čteček čárových kódů vč. nastavení PDA čteček, úhrada vynaložených nákladů spojených s přípravou MHF Leoše Janáčka v původním termínu a storna poplatků uzavřených smluv a objednávek, zdrav. služby - dozor na koncertech, pronájem vozů a zapůjčení vozidel pro stěhování a půjč. hudebních nástrojů a techn. zabezpečení, videoprojekce, pronájem datavideoprojektoru, zvukový a zvukovo-obrazový záznam koncertů, videoreportáž a zpracování klipů z fest. koncertů, poplatky spojené se zábory veřej. prostranství, služby spojené pro zušlechtění  vstupu do konc. sálů a open air konc. prostor, pojištění produkcí, hudeb. nástrojů, techn. zabezpečení, mediálně-internetové služby (tvorba a správa webu, soc. sítí, Facebook, vytvoření a správa on-line kampaní, inzertní/rekl. kredit, údržba domény), pronájem vitríny v DKmO, odměna/provize za prodej vstupenek, překlady a korektury textů programů, katalogu, progr. brožury, webových stránek, um. smluv a jiných tiskovin, nájem licence pro vlastní prodej vstupenek prostř. syst. Colosseum ticket, Serverhosting RS Colosseum, grafika WebSale - eVstupenka, nájem licence sdíleného prostředí Dropbox, nákup rozsíření licence syst. Colosseum ticket pro provoz v režimu EET, monitoring tisku, práce v oblasti PR, tisk fotografií, výroba dárkových předmětů, právní poradenství, audit, účetnictví a daň. poradenství, přeprava osob na koncerty, terénní úpravy Hukv. obory, security - služby během fest. akcí, parkovné a mytí zapůjčených vozů a sl. vozu, nájem a kopírování notového materiálu, tisk visaček pro účinkující a hosty festivalu, laminace </t>
  </si>
  <si>
    <t>poštovné, částečné telefonní poplatky, služby T-Mobile, internet, dobití kreditu sl. mobilu, zakoupení sim karet a dat pro připojení na mobilní data k zajištění plynulé funkce čteček ...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</si>
</sst>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%"/>
    <numFmt numFmtId="170" formatCode="0.0%"/>
    <numFmt numFmtId="171" formatCode="#,##0.0"/>
    <numFmt numFmtId="172" formatCode="[$-405]d\.\ mmmm\ yyyy"/>
    <numFmt numFmtId="173" formatCode="dd/mm/yy;@"/>
    <numFmt numFmtId="174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9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23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7" fillId="32" borderId="26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7" fillId="32" borderId="26" xfId="0" applyFont="1" applyFill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9" xfId="0" applyFont="1" applyFill="1" applyBorder="1" applyAlignment="1" applyProtection="1">
      <alignment vertical="top" wrapText="1"/>
      <protection locked="0"/>
    </xf>
    <xf numFmtId="3" fontId="7" fillId="32" borderId="30" xfId="0" applyNumberFormat="1" applyFont="1" applyFill="1" applyBorder="1" applyAlignment="1" applyProtection="1">
      <alignment horizontal="center"/>
      <protection/>
    </xf>
    <xf numFmtId="3" fontId="7" fillId="32" borderId="28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wrapText="1"/>
      <protection locked="0"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8" fillId="32" borderId="29" xfId="0" applyFont="1" applyFill="1" applyBorder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left" vertical="center" shrinkToFit="1"/>
      <protection/>
    </xf>
    <xf numFmtId="0" fontId="7" fillId="35" borderId="28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103</xdr:row>
      <xdr:rowOff>0</xdr:rowOff>
    </xdr:from>
    <xdr:to>
      <xdr:col>4</xdr:col>
      <xdr:colOff>3638550</xdr:colOff>
      <xdr:row>104</xdr:row>
      <xdr:rowOff>152400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3099375"/>
          <a:ext cx="3638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view="pageLayout" zoomScale="60" zoomScaleNormal="70" zoomScalePageLayoutView="60" workbookViewId="0" topLeftCell="A73">
      <selection activeCell="E150" sqref="E150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82"/>
    </row>
    <row r="2" spans="1:5" ht="22.5" customHeight="1" thickBot="1">
      <c r="A2" s="95" t="s">
        <v>65</v>
      </c>
      <c r="B2" s="96"/>
      <c r="C2" s="92" t="s">
        <v>91</v>
      </c>
      <c r="D2" s="93"/>
      <c r="E2" s="94"/>
    </row>
    <row r="3" spans="1:5" ht="24" customHeight="1" thickBot="1">
      <c r="A3" s="97" t="s">
        <v>66</v>
      </c>
      <c r="B3" s="98"/>
      <c r="C3" s="99" t="s">
        <v>92</v>
      </c>
      <c r="D3" s="100"/>
      <c r="E3" s="101"/>
    </row>
    <row r="4" spans="1:5" ht="9" customHeight="1" thickBot="1">
      <c r="A4" s="11"/>
      <c r="B4" s="83"/>
      <c r="C4" s="16"/>
      <c r="D4" s="16"/>
      <c r="E4" s="16"/>
    </row>
    <row r="5" spans="1:5" ht="24" customHeight="1" thickBot="1">
      <c r="A5" s="113" t="s">
        <v>76</v>
      </c>
      <c r="B5" s="114"/>
      <c r="C5" s="99" t="s">
        <v>93</v>
      </c>
      <c r="D5" s="100"/>
      <c r="E5" s="101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82</v>
      </c>
      <c r="D7" s="2" t="s">
        <v>77</v>
      </c>
      <c r="E7" s="3" t="s">
        <v>78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27</v>
      </c>
      <c r="B9" s="2" t="s">
        <v>2</v>
      </c>
      <c r="C9" s="24">
        <f>C14+C27+C51+C55+C62</f>
        <v>12447000</v>
      </c>
      <c r="D9" s="24">
        <f>D14+D27+D51+D55</f>
        <v>6000000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27</v>
      </c>
      <c r="B11" s="12" t="s">
        <v>83</v>
      </c>
      <c r="C11" s="29">
        <f>C14+C27+C51+C55</f>
        <v>12447000</v>
      </c>
      <c r="D11" s="29">
        <f>D14+D27+D51+D55</f>
        <v>6000000</v>
      </c>
      <c r="E11" s="30"/>
    </row>
    <row r="12" spans="1:5" ht="45.75" thickBot="1">
      <c r="A12" s="31" t="s">
        <v>27</v>
      </c>
      <c r="B12" s="4" t="s">
        <v>84</v>
      </c>
      <c r="C12" s="32" t="s">
        <v>3</v>
      </c>
      <c r="D12" s="33">
        <f>IF(D11=0,0,D11/C11)</f>
        <v>0.48204386599180526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43</v>
      </c>
      <c r="C14" s="37">
        <f>C15+C22</f>
        <v>867000</v>
      </c>
      <c r="D14" s="37">
        <f>D15+D22</f>
        <v>182000</v>
      </c>
      <c r="E14" s="38"/>
    </row>
    <row r="15" spans="1:5" ht="15">
      <c r="A15" s="39" t="s">
        <v>5</v>
      </c>
      <c r="B15" s="5" t="s">
        <v>6</v>
      </c>
      <c r="C15" s="8">
        <f>SUM(C16:C21)</f>
        <v>830000</v>
      </c>
      <c r="D15" s="8">
        <f>SUM(D16:D21)</f>
        <v>160000</v>
      </c>
      <c r="E15" s="40"/>
    </row>
    <row r="16" spans="1:5" ht="42.75">
      <c r="A16" s="41"/>
      <c r="B16" s="42" t="s">
        <v>7</v>
      </c>
      <c r="C16" s="43">
        <v>100000</v>
      </c>
      <c r="D16" s="43">
        <v>80000</v>
      </c>
      <c r="E16" s="89" t="s">
        <v>122</v>
      </c>
    </row>
    <row r="17" spans="1:5" ht="16.5" customHeight="1">
      <c r="A17" s="41"/>
      <c r="B17" s="42" t="s">
        <v>30</v>
      </c>
      <c r="C17" s="43">
        <v>5000</v>
      </c>
      <c r="D17" s="43">
        <v>0</v>
      </c>
      <c r="E17" s="90" t="s">
        <v>104</v>
      </c>
    </row>
    <row r="18" spans="1:5" ht="14.25">
      <c r="A18" s="41"/>
      <c r="B18" s="42" t="s">
        <v>67</v>
      </c>
      <c r="C18" s="43">
        <v>150000</v>
      </c>
      <c r="D18" s="43">
        <v>0</v>
      </c>
      <c r="E18" s="89" t="s">
        <v>99</v>
      </c>
    </row>
    <row r="19" spans="1:5" ht="14.25">
      <c r="A19" s="41"/>
      <c r="B19" s="42" t="s">
        <v>8</v>
      </c>
      <c r="C19" s="43">
        <v>45000</v>
      </c>
      <c r="D19" s="43">
        <v>0</v>
      </c>
      <c r="E19" s="89" t="s">
        <v>100</v>
      </c>
    </row>
    <row r="20" spans="1:5" ht="14.25">
      <c r="A20" s="41"/>
      <c r="B20" s="42" t="s">
        <v>31</v>
      </c>
      <c r="C20" s="43">
        <v>30000</v>
      </c>
      <c r="D20" s="43">
        <v>0</v>
      </c>
      <c r="E20" s="89" t="s">
        <v>101</v>
      </c>
    </row>
    <row r="21" spans="1:5" ht="171">
      <c r="A21" s="41"/>
      <c r="B21" s="42" t="s">
        <v>69</v>
      </c>
      <c r="C21" s="43">
        <v>500000</v>
      </c>
      <c r="D21" s="43">
        <v>80000</v>
      </c>
      <c r="E21" s="89" t="s">
        <v>127</v>
      </c>
    </row>
    <row r="22" spans="1:5" ht="15">
      <c r="A22" s="39" t="s">
        <v>9</v>
      </c>
      <c r="B22" s="5" t="s">
        <v>10</v>
      </c>
      <c r="C22" s="8">
        <f>SUM(C23:C26)</f>
        <v>37000</v>
      </c>
      <c r="D22" s="8">
        <f>SUM(D23:D26)</f>
        <v>22000</v>
      </c>
      <c r="E22" s="40"/>
    </row>
    <row r="23" spans="1:5" ht="14.25">
      <c r="A23" s="41"/>
      <c r="B23" s="42" t="s">
        <v>11</v>
      </c>
      <c r="C23" s="43">
        <v>18000</v>
      </c>
      <c r="D23" s="43">
        <v>10000</v>
      </c>
      <c r="E23" s="89" t="s">
        <v>102</v>
      </c>
    </row>
    <row r="24" spans="1:5" ht="14.25">
      <c r="A24" s="41"/>
      <c r="B24" s="42" t="s">
        <v>12</v>
      </c>
      <c r="C24" s="43">
        <v>13000</v>
      </c>
      <c r="D24" s="43">
        <v>8000</v>
      </c>
      <c r="E24" s="89" t="s">
        <v>102</v>
      </c>
    </row>
    <row r="25" spans="1:5" ht="14.25">
      <c r="A25" s="41"/>
      <c r="B25" s="42" t="s">
        <v>13</v>
      </c>
      <c r="C25" s="43">
        <v>6000</v>
      </c>
      <c r="D25" s="43">
        <v>4000</v>
      </c>
      <c r="E25" s="89" t="s">
        <v>102</v>
      </c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7160000</v>
      </c>
      <c r="D27" s="8">
        <f>SUM(D28:D50)</f>
        <v>2708000</v>
      </c>
      <c r="E27" s="40"/>
    </row>
    <row r="28" spans="1:5" ht="14.25">
      <c r="A28" s="41"/>
      <c r="B28" s="42" t="s">
        <v>32</v>
      </c>
      <c r="C28" s="43">
        <v>40000</v>
      </c>
      <c r="D28" s="43">
        <v>0</v>
      </c>
      <c r="E28" s="89" t="s">
        <v>103</v>
      </c>
    </row>
    <row r="29" spans="1:7" ht="42.75">
      <c r="A29" s="41"/>
      <c r="B29" s="42" t="s">
        <v>28</v>
      </c>
      <c r="C29" s="43">
        <v>65000</v>
      </c>
      <c r="D29" s="43">
        <v>20000</v>
      </c>
      <c r="E29" s="89" t="s">
        <v>129</v>
      </c>
      <c r="G29" s="84"/>
    </row>
    <row r="30" spans="1:5" ht="42.75">
      <c r="A30" s="41"/>
      <c r="B30" s="42" t="s">
        <v>17</v>
      </c>
      <c r="C30" s="43">
        <v>300000</v>
      </c>
      <c r="D30" s="43">
        <v>80000</v>
      </c>
      <c r="E30" s="89" t="s">
        <v>111</v>
      </c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42.75">
      <c r="A32" s="41"/>
      <c r="B32" s="42" t="s">
        <v>68</v>
      </c>
      <c r="C32" s="43">
        <v>240000</v>
      </c>
      <c r="D32" s="43">
        <v>180000</v>
      </c>
      <c r="E32" s="89" t="s">
        <v>125</v>
      </c>
    </row>
    <row r="33" spans="1:5" ht="57">
      <c r="A33" s="41"/>
      <c r="B33" s="42" t="s">
        <v>42</v>
      </c>
      <c r="C33" s="43">
        <v>165000</v>
      </c>
      <c r="D33" s="43">
        <v>100000</v>
      </c>
      <c r="E33" s="89" t="s">
        <v>120</v>
      </c>
    </row>
    <row r="34" spans="1:5" ht="14.25">
      <c r="A34" s="41"/>
      <c r="B34" s="42" t="s">
        <v>19</v>
      </c>
      <c r="C34" s="43">
        <v>20000</v>
      </c>
      <c r="D34" s="43">
        <v>0</v>
      </c>
      <c r="E34" s="89" t="s">
        <v>105</v>
      </c>
    </row>
    <row r="35" spans="1:5" ht="28.5">
      <c r="A35" s="41"/>
      <c r="B35" s="42" t="s">
        <v>20</v>
      </c>
      <c r="C35" s="43">
        <v>100000</v>
      </c>
      <c r="D35" s="43">
        <v>30000</v>
      </c>
      <c r="E35" s="89" t="s">
        <v>118</v>
      </c>
    </row>
    <row r="36" spans="1:5" ht="14.25">
      <c r="A36" s="41"/>
      <c r="B36" s="42" t="s">
        <v>73</v>
      </c>
      <c r="C36" s="43">
        <v>80000</v>
      </c>
      <c r="D36" s="43">
        <v>30000</v>
      </c>
      <c r="E36" s="89" t="s">
        <v>106</v>
      </c>
    </row>
    <row r="37" spans="1:5" ht="14.25">
      <c r="A37" s="41"/>
      <c r="B37" s="42" t="s">
        <v>74</v>
      </c>
      <c r="C37" s="43">
        <v>120000</v>
      </c>
      <c r="D37" s="43">
        <v>50000</v>
      </c>
      <c r="E37" s="89" t="s">
        <v>107</v>
      </c>
    </row>
    <row r="38" spans="1:5" ht="71.25">
      <c r="A38" s="41"/>
      <c r="B38" s="42" t="s">
        <v>33</v>
      </c>
      <c r="C38" s="43">
        <v>700000</v>
      </c>
      <c r="D38" s="43">
        <v>600000</v>
      </c>
      <c r="E38" s="44" t="s">
        <v>124</v>
      </c>
    </row>
    <row r="39" spans="1:5" ht="57">
      <c r="A39" s="41"/>
      <c r="B39" s="42" t="s">
        <v>70</v>
      </c>
      <c r="C39" s="43">
        <v>600000</v>
      </c>
      <c r="D39" s="43">
        <v>500000</v>
      </c>
      <c r="E39" s="44" t="s">
        <v>126</v>
      </c>
    </row>
    <row r="40" spans="1:5" ht="14.25">
      <c r="A40" s="41"/>
      <c r="B40" s="42" t="s">
        <v>38</v>
      </c>
      <c r="C40" s="43">
        <v>10000</v>
      </c>
      <c r="D40" s="43">
        <v>3000</v>
      </c>
      <c r="E40" s="89" t="s">
        <v>109</v>
      </c>
    </row>
    <row r="41" spans="1:5" ht="14.25">
      <c r="A41" s="41"/>
      <c r="B41" s="42" t="s">
        <v>35</v>
      </c>
      <c r="C41" s="43">
        <v>50000</v>
      </c>
      <c r="D41" s="43">
        <v>20000</v>
      </c>
      <c r="E41" s="89" t="s">
        <v>108</v>
      </c>
    </row>
    <row r="42" spans="1:5" ht="28.5">
      <c r="A42" s="41"/>
      <c r="B42" s="42" t="s">
        <v>37</v>
      </c>
      <c r="C42" s="43">
        <v>45000</v>
      </c>
      <c r="D42" s="43">
        <v>30000</v>
      </c>
      <c r="E42" s="89" t="s">
        <v>119</v>
      </c>
    </row>
    <row r="43" spans="1:5" ht="28.5">
      <c r="A43" s="41"/>
      <c r="B43" s="42" t="s">
        <v>36</v>
      </c>
      <c r="C43" s="43">
        <v>10000</v>
      </c>
      <c r="D43" s="43">
        <v>10000</v>
      </c>
      <c r="E43" s="89" t="s">
        <v>110</v>
      </c>
    </row>
    <row r="44" spans="1:5" ht="14.25">
      <c r="A44" s="41"/>
      <c r="B44" s="42" t="s">
        <v>75</v>
      </c>
      <c r="C44" s="43">
        <v>0</v>
      </c>
      <c r="D44" s="43">
        <v>0</v>
      </c>
      <c r="E44" s="44"/>
    </row>
    <row r="45" spans="1:5" ht="14.25">
      <c r="A45" s="41"/>
      <c r="B45" s="42" t="s">
        <v>40</v>
      </c>
      <c r="C45" s="43">
        <v>0</v>
      </c>
      <c r="D45" s="43">
        <v>0</v>
      </c>
      <c r="E45" s="44"/>
    </row>
    <row r="46" spans="1:5" ht="14.25">
      <c r="A46" s="41"/>
      <c r="B46" s="42" t="s">
        <v>41</v>
      </c>
      <c r="C46" s="43">
        <v>5000</v>
      </c>
      <c r="D46" s="43">
        <v>5000</v>
      </c>
      <c r="E46" s="89" t="s">
        <v>117</v>
      </c>
    </row>
    <row r="47" spans="1:5" ht="14.25">
      <c r="A47" s="41"/>
      <c r="B47" s="42" t="s">
        <v>39</v>
      </c>
      <c r="C47" s="43">
        <v>0</v>
      </c>
      <c r="D47" s="43">
        <v>0</v>
      </c>
      <c r="E47" s="44" t="s">
        <v>115</v>
      </c>
    </row>
    <row r="48" spans="1:5" ht="28.5">
      <c r="A48" s="41"/>
      <c r="B48" s="42" t="s">
        <v>34</v>
      </c>
      <c r="C48" s="43">
        <v>3700000</v>
      </c>
      <c r="D48" s="43">
        <v>800000</v>
      </c>
      <c r="E48" s="89" t="s">
        <v>116</v>
      </c>
    </row>
    <row r="49" spans="1:5" ht="14.25">
      <c r="A49" s="41"/>
      <c r="B49" s="42" t="s">
        <v>29</v>
      </c>
      <c r="C49" s="43">
        <v>0</v>
      </c>
      <c r="D49" s="43">
        <v>0</v>
      </c>
      <c r="E49" s="44"/>
    </row>
    <row r="50" spans="1:5" ht="327.75">
      <c r="A50" s="41"/>
      <c r="B50" s="42" t="s">
        <v>71</v>
      </c>
      <c r="C50" s="43">
        <v>910000</v>
      </c>
      <c r="D50" s="43">
        <v>250000</v>
      </c>
      <c r="E50" s="89" t="s">
        <v>128</v>
      </c>
    </row>
    <row r="51" spans="1:5" ht="15">
      <c r="A51" s="45" t="s">
        <v>21</v>
      </c>
      <c r="B51" s="5" t="s">
        <v>22</v>
      </c>
      <c r="C51" s="8">
        <f>SUM(C52:C54)</f>
        <v>4160000</v>
      </c>
      <c r="D51" s="8">
        <f>SUM(D52:D54)</f>
        <v>3000000</v>
      </c>
      <c r="E51" s="40"/>
    </row>
    <row r="52" spans="1:5" ht="29.25" customHeight="1">
      <c r="A52" s="41"/>
      <c r="B52" s="42" t="s">
        <v>86</v>
      </c>
      <c r="C52" s="43">
        <v>0</v>
      </c>
      <c r="D52" s="43">
        <v>0</v>
      </c>
      <c r="E52" s="44"/>
    </row>
    <row r="53" spans="1:5" ht="30.75" customHeight="1">
      <c r="A53" s="41"/>
      <c r="B53" s="88" t="s">
        <v>87</v>
      </c>
      <c r="C53" s="43">
        <v>160000</v>
      </c>
      <c r="D53" s="43">
        <v>100000</v>
      </c>
      <c r="E53" s="89" t="s">
        <v>112</v>
      </c>
    </row>
    <row r="54" spans="1:5" ht="14.25">
      <c r="A54" s="41"/>
      <c r="B54" s="77" t="s">
        <v>88</v>
      </c>
      <c r="C54" s="43">
        <v>4000000</v>
      </c>
      <c r="D54" s="43">
        <v>2900000</v>
      </c>
      <c r="E54" s="89" t="s">
        <v>113</v>
      </c>
    </row>
    <row r="55" spans="1:5" ht="30">
      <c r="A55" s="45" t="s">
        <v>23</v>
      </c>
      <c r="B55" s="5" t="s">
        <v>72</v>
      </c>
      <c r="C55" s="8">
        <f>SUM(C56:C60)</f>
        <v>260000</v>
      </c>
      <c r="D55" s="8">
        <f>SUM(D56:D60)</f>
        <v>110000</v>
      </c>
      <c r="E55" s="40"/>
    </row>
    <row r="56" spans="1:5" ht="14.25">
      <c r="A56" s="46"/>
      <c r="B56" s="47" t="s">
        <v>89</v>
      </c>
      <c r="C56" s="43">
        <v>110000</v>
      </c>
      <c r="D56" s="43">
        <v>110000</v>
      </c>
      <c r="E56" s="89" t="s">
        <v>114</v>
      </c>
    </row>
    <row r="57" spans="1:5" ht="15" thickBot="1">
      <c r="A57" s="46"/>
      <c r="B57" s="47" t="s">
        <v>90</v>
      </c>
      <c r="C57" s="43">
        <v>150000</v>
      </c>
      <c r="D57" s="43">
        <v>0</v>
      </c>
      <c r="E57" s="91" t="s">
        <v>90</v>
      </c>
    </row>
    <row r="58" spans="1:5" ht="14.25">
      <c r="A58" s="46"/>
      <c r="D58" s="43"/>
      <c r="E58" s="44"/>
    </row>
    <row r="59" spans="1:5" ht="14.25">
      <c r="A59" s="46"/>
      <c r="B59" s="47"/>
      <c r="C59" s="43"/>
      <c r="D59" s="43"/>
      <c r="E59" s="44"/>
    </row>
    <row r="60" spans="1:5" ht="15" thickBot="1">
      <c r="A60" s="48"/>
      <c r="B60" s="49"/>
      <c r="C60" s="50"/>
      <c r="D60" s="50"/>
      <c r="E60" s="51"/>
    </row>
    <row r="61" spans="1:5" s="85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53</v>
      </c>
      <c r="B62" s="14" t="s">
        <v>85</v>
      </c>
      <c r="C62" s="56"/>
      <c r="D62" s="104"/>
      <c r="E62" s="105"/>
    </row>
    <row r="63" spans="1:5" s="85" customFormat="1" ht="14.25">
      <c r="A63" s="52"/>
      <c r="B63" s="53"/>
      <c r="C63" s="54"/>
      <c r="D63" s="54"/>
      <c r="E63" s="53"/>
    </row>
    <row r="64" spans="1:5" s="85" customFormat="1" ht="14.25">
      <c r="A64" s="52"/>
      <c r="B64" s="53"/>
      <c r="C64" s="54"/>
      <c r="D64" s="54"/>
      <c r="E64" s="53"/>
    </row>
    <row r="65" spans="1:5" s="85" customFormat="1" ht="14.25">
      <c r="A65" s="52"/>
      <c r="B65" s="53"/>
      <c r="C65" s="54"/>
      <c r="D65" s="54"/>
      <c r="E65" s="53"/>
    </row>
    <row r="66" spans="1:5" s="86" customFormat="1" ht="35.25" customHeight="1">
      <c r="A66" s="107" t="s">
        <v>81</v>
      </c>
      <c r="B66" s="108"/>
      <c r="C66" s="108"/>
      <c r="D66" s="109"/>
      <c r="E66" s="57"/>
    </row>
    <row r="67" spans="1:5" s="86" customFormat="1" ht="12" customHeight="1">
      <c r="A67" s="58"/>
      <c r="B67" s="58"/>
      <c r="C67" s="58"/>
      <c r="D67" s="58"/>
      <c r="E67" s="57"/>
    </row>
    <row r="68" spans="1:5" s="86" customFormat="1" ht="18" customHeight="1">
      <c r="A68" s="110" t="s">
        <v>44</v>
      </c>
      <c r="B68" s="110" t="s">
        <v>45</v>
      </c>
      <c r="C68" s="112" t="s">
        <v>79</v>
      </c>
      <c r="D68" s="112"/>
      <c r="E68" s="57"/>
    </row>
    <row r="69" spans="1:5" s="86" customFormat="1" ht="75.75" customHeight="1">
      <c r="A69" s="111"/>
      <c r="B69" s="111"/>
      <c r="C69" s="7" t="s">
        <v>46</v>
      </c>
      <c r="D69" s="6" t="s">
        <v>47</v>
      </c>
      <c r="E69" s="87"/>
    </row>
    <row r="70" spans="1:5" s="86" customFormat="1" ht="12" customHeight="1">
      <c r="A70" s="59"/>
      <c r="B70" s="59"/>
      <c r="C70" s="60"/>
      <c r="D70" s="61"/>
      <c r="E70" s="57"/>
    </row>
    <row r="71" spans="1:5" s="86" customFormat="1" ht="15">
      <c r="A71" s="10" t="s">
        <v>48</v>
      </c>
      <c r="B71" s="8"/>
      <c r="C71" s="8">
        <f>C9</f>
        <v>12447000</v>
      </c>
      <c r="D71" s="9" t="s">
        <v>49</v>
      </c>
      <c r="E71" s="57"/>
    </row>
    <row r="72" spans="1:5" s="86" customFormat="1" ht="12" customHeight="1">
      <c r="A72" s="62"/>
      <c r="B72" s="62"/>
      <c r="C72" s="58"/>
      <c r="D72" s="58"/>
      <c r="E72" s="57"/>
    </row>
    <row r="73" spans="1:5" s="86" customFormat="1" ht="15">
      <c r="A73" s="63"/>
      <c r="B73" s="5" t="s">
        <v>50</v>
      </c>
      <c r="C73" s="8">
        <f>SUM(C75:C83)</f>
        <v>12447000</v>
      </c>
      <c r="D73" s="64">
        <f>IF(C73=0,0,C73/C71)</f>
        <v>1</v>
      </c>
      <c r="E73" s="57"/>
    </row>
    <row r="74" spans="1:5" s="86" customFormat="1" ht="15">
      <c r="A74" s="65"/>
      <c r="B74" s="8" t="s">
        <v>51</v>
      </c>
      <c r="C74" s="66"/>
      <c r="D74" s="67"/>
      <c r="E74" s="57"/>
    </row>
    <row r="75" spans="1:5" s="86" customFormat="1" ht="15">
      <c r="A75" s="65" t="s">
        <v>4</v>
      </c>
      <c r="B75" s="68" t="s">
        <v>80</v>
      </c>
      <c r="C75" s="69">
        <f>SUM(D9)</f>
        <v>6000000</v>
      </c>
      <c r="D75" s="70">
        <f>IF(C75=0,0,C75/C73)</f>
        <v>0.48204386599180526</v>
      </c>
      <c r="E75" s="57"/>
    </row>
    <row r="76" spans="1:5" s="86" customFormat="1" ht="15">
      <c r="A76" s="65" t="s">
        <v>15</v>
      </c>
      <c r="B76" s="71" t="s">
        <v>61</v>
      </c>
      <c r="C76" s="72">
        <v>1200000</v>
      </c>
      <c r="D76" s="64">
        <f>IF(C76=0,0,C76/C73)</f>
        <v>0.09640877319836105</v>
      </c>
      <c r="E76" s="57"/>
    </row>
    <row r="77" spans="1:5" s="86" customFormat="1" ht="28.5">
      <c r="A77" s="65" t="s">
        <v>21</v>
      </c>
      <c r="B77" s="76" t="s">
        <v>52</v>
      </c>
      <c r="C77" s="72">
        <v>0</v>
      </c>
      <c r="D77" s="64">
        <f>IF(C77=0,0,C77/C73)</f>
        <v>0</v>
      </c>
      <c r="E77" s="57"/>
    </row>
    <row r="78" spans="1:5" s="86" customFormat="1" ht="15">
      <c r="A78" s="65" t="s">
        <v>23</v>
      </c>
      <c r="B78" s="71" t="s">
        <v>54</v>
      </c>
      <c r="C78" s="72">
        <v>1260000</v>
      </c>
      <c r="D78" s="64">
        <f>IF(C78=0,0,C78/C73)</f>
        <v>0.1012292118582791</v>
      </c>
      <c r="E78" s="57"/>
    </row>
    <row r="79" spans="1:5" s="86" customFormat="1" ht="15">
      <c r="A79" s="65" t="s">
        <v>53</v>
      </c>
      <c r="B79" s="71" t="s">
        <v>56</v>
      </c>
      <c r="C79" s="72">
        <v>0</v>
      </c>
      <c r="D79" s="64">
        <f>IF(C79=0,0,C79/C73)</f>
        <v>0</v>
      </c>
      <c r="E79" s="57"/>
    </row>
    <row r="80" spans="1:5" s="86" customFormat="1" ht="15">
      <c r="A80" s="65" t="s">
        <v>55</v>
      </c>
      <c r="B80" s="71" t="s">
        <v>59</v>
      </c>
      <c r="C80" s="72">
        <v>780000</v>
      </c>
      <c r="D80" s="64">
        <f>IF(C80=0,0,C80/C73)</f>
        <v>0.06266570257893468</v>
      </c>
      <c r="E80" s="57"/>
    </row>
    <row r="81" spans="1:5" s="86" customFormat="1" ht="15">
      <c r="A81" s="65" t="s">
        <v>57</v>
      </c>
      <c r="B81" s="71" t="s">
        <v>63</v>
      </c>
      <c r="C81" s="72">
        <v>700000</v>
      </c>
      <c r="D81" s="64">
        <f>IF(C81=0,0,C81/C73)</f>
        <v>0.056238451032377276</v>
      </c>
      <c r="E81" s="57"/>
    </row>
    <row r="82" spans="1:5" s="86" customFormat="1" ht="15">
      <c r="A82" s="65" t="s">
        <v>58</v>
      </c>
      <c r="B82" s="71" t="s">
        <v>62</v>
      </c>
      <c r="C82" s="72">
        <v>2062000</v>
      </c>
      <c r="D82" s="64">
        <f>IF(C82=0,0,C82/C73)</f>
        <v>0.16566240861251708</v>
      </c>
      <c r="E82" s="57"/>
    </row>
    <row r="83" spans="1:5" s="86" customFormat="1" ht="14.25">
      <c r="A83" s="65" t="s">
        <v>60</v>
      </c>
      <c r="B83" s="71" t="s">
        <v>64</v>
      </c>
      <c r="C83" s="73">
        <f>SUM(C84:C92)</f>
        <v>445000</v>
      </c>
      <c r="D83" s="74"/>
      <c r="E83" s="57"/>
    </row>
    <row r="84" spans="1:5" s="86" customFormat="1" ht="15">
      <c r="A84" s="75"/>
      <c r="B84" s="76" t="s">
        <v>95</v>
      </c>
      <c r="C84" s="72">
        <v>100000</v>
      </c>
      <c r="D84" s="64">
        <f>IF(C84=0,0,C84/C73)</f>
        <v>0.008034064433196755</v>
      </c>
      <c r="E84" s="57"/>
    </row>
    <row r="85" spans="1:5" s="86" customFormat="1" ht="15">
      <c r="A85" s="75"/>
      <c r="B85" s="76" t="s">
        <v>123</v>
      </c>
      <c r="C85" s="72">
        <v>75000</v>
      </c>
      <c r="D85" s="64">
        <f>IF(C85=0,0,C85/C73)</f>
        <v>0.006025548324897566</v>
      </c>
      <c r="E85" s="57"/>
    </row>
    <row r="86" spans="1:5" s="86" customFormat="1" ht="15">
      <c r="A86" s="75"/>
      <c r="B86" s="76" t="s">
        <v>96</v>
      </c>
      <c r="C86" s="72">
        <v>100000</v>
      </c>
      <c r="D86" s="64">
        <f>IF(C86=0,0,C86/C73)</f>
        <v>0.008034064433196755</v>
      </c>
      <c r="E86" s="57"/>
    </row>
    <row r="87" spans="1:5" s="86" customFormat="1" ht="15">
      <c r="A87" s="75"/>
      <c r="B87" s="76" t="s">
        <v>97</v>
      </c>
      <c r="C87" s="72">
        <v>50000</v>
      </c>
      <c r="D87" s="64"/>
      <c r="E87" s="57"/>
    </row>
    <row r="88" spans="1:5" s="86" customFormat="1" ht="15">
      <c r="A88" s="75"/>
      <c r="B88" s="76" t="s">
        <v>94</v>
      </c>
      <c r="C88" s="72">
        <v>100000</v>
      </c>
      <c r="D88" s="64"/>
      <c r="E88" s="57"/>
    </row>
    <row r="89" spans="1:5" s="86" customFormat="1" ht="15">
      <c r="A89" s="75"/>
      <c r="B89" s="76" t="s">
        <v>121</v>
      </c>
      <c r="C89" s="72">
        <v>20000</v>
      </c>
      <c r="D89" s="64"/>
      <c r="E89" s="57"/>
    </row>
    <row r="90" spans="1:5" s="86" customFormat="1" ht="15">
      <c r="A90" s="75"/>
      <c r="B90" s="76"/>
      <c r="C90" s="72"/>
      <c r="D90" s="64"/>
      <c r="E90" s="57"/>
    </row>
    <row r="91" spans="1:5" s="86" customFormat="1" ht="15">
      <c r="A91" s="75"/>
      <c r="B91" s="76"/>
      <c r="C91" s="72"/>
      <c r="D91" s="64"/>
      <c r="E91" s="57"/>
    </row>
    <row r="92" spans="1:5" s="86" customFormat="1" ht="15">
      <c r="A92" s="75"/>
      <c r="B92" s="76"/>
      <c r="C92" s="72"/>
      <c r="D92" s="64">
        <f>IF(C92=0,0,C92/C73)</f>
        <v>0</v>
      </c>
      <c r="E92" s="57"/>
    </row>
    <row r="94" spans="1:5" ht="46.5" customHeight="1">
      <c r="A94" s="42" t="s">
        <v>24</v>
      </c>
      <c r="B94" s="79">
        <v>43990</v>
      </c>
      <c r="C94" s="42" t="s">
        <v>25</v>
      </c>
      <c r="D94" s="102" t="s">
        <v>98</v>
      </c>
      <c r="E94" s="103"/>
    </row>
    <row r="95" spans="1:5" ht="37.5" customHeight="1">
      <c r="A95" s="80"/>
      <c r="C95" s="81" t="s">
        <v>26</v>
      </c>
      <c r="D95" s="106"/>
      <c r="E95" s="106"/>
    </row>
  </sheetData>
  <sheetProtection password="E9CE" sheet="1" insertRows="0" deleteRows="0"/>
  <protectedRanges>
    <protectedRange password="CE28" sqref="A63:E65 A56:A61 D56:E61 B56:C57 B59:C61" name="doplnění řádků"/>
  </protectedRanges>
  <mergeCells count="13">
    <mergeCell ref="D95:E95"/>
    <mergeCell ref="A66:D66"/>
    <mergeCell ref="A68:A69"/>
    <mergeCell ref="B68:B69"/>
    <mergeCell ref="C68:D68"/>
    <mergeCell ref="A5:B5"/>
    <mergeCell ref="C2:E2"/>
    <mergeCell ref="A2:B2"/>
    <mergeCell ref="A3:B3"/>
    <mergeCell ref="C3:E3"/>
    <mergeCell ref="D94:E94"/>
    <mergeCell ref="D62:E62"/>
    <mergeCell ref="C5:E5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CE,Tučné"&amp;18Příloha č. 2
2020
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Krúpová Oldřiška</cp:lastModifiedBy>
  <cp:lastPrinted>2020-06-08T08:02:48Z</cp:lastPrinted>
  <dcterms:created xsi:type="dcterms:W3CDTF">2008-08-18T10:30:23Z</dcterms:created>
  <dcterms:modified xsi:type="dcterms:W3CDTF">2020-06-16T11:45:40Z</dcterms:modified>
  <cp:category/>
  <cp:version/>
  <cp:contentType/>
  <cp:contentStatus/>
</cp:coreProperties>
</file>