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0" windowWidth="11352" windowHeight="5820"/>
  </bookViews>
  <sheets>
    <sheet name="k 30.6.2019" sheetId="10" r:id="rId1"/>
  </sheets>
  <definedNames>
    <definedName name="_xlnm.Print_Titles" localSheetId="0">'k 30.6.2019'!$3:$5</definedName>
  </definedNames>
  <calcPr calcId="145621"/>
</workbook>
</file>

<file path=xl/calcChain.xml><?xml version="1.0" encoding="utf-8"?>
<calcChain xmlns="http://schemas.openxmlformats.org/spreadsheetml/2006/main">
  <c r="E109" i="10" l="1"/>
  <c r="E128" i="10" l="1"/>
  <c r="E130" i="10" l="1"/>
  <c r="F63" i="10" l="1"/>
  <c r="F129" i="10" l="1"/>
  <c r="E129" i="10"/>
  <c r="D130" i="10"/>
  <c r="D129" i="10"/>
  <c r="D128" i="10"/>
  <c r="F123" i="10" l="1"/>
  <c r="E123" i="10"/>
  <c r="D123" i="10"/>
  <c r="E112" i="10"/>
  <c r="D110" i="10"/>
  <c r="D112" i="10"/>
  <c r="F104" i="10"/>
  <c r="E104" i="10"/>
  <c r="F100" i="10"/>
  <c r="E100" i="10"/>
  <c r="D100" i="10"/>
  <c r="F98" i="10"/>
  <c r="F95" i="10"/>
  <c r="E95" i="10"/>
  <c r="D95" i="10"/>
  <c r="E93" i="10"/>
  <c r="F88" i="10"/>
  <c r="E88" i="10"/>
  <c r="E90" i="10"/>
  <c r="D90" i="10"/>
  <c r="D88" i="10"/>
  <c r="F84" i="10"/>
  <c r="E84" i="10"/>
  <c r="D84" i="10"/>
  <c r="F82" i="10"/>
  <c r="E82" i="10"/>
  <c r="D82" i="10"/>
  <c r="F67" i="10"/>
  <c r="E67" i="10"/>
  <c r="D67" i="10"/>
  <c r="F59" i="10"/>
  <c r="E59" i="10"/>
  <c r="D59" i="10"/>
  <c r="F52" i="10"/>
  <c r="E52" i="10"/>
  <c r="D52" i="10"/>
  <c r="F50" i="10"/>
  <c r="F44" i="10"/>
  <c r="E44" i="10"/>
  <c r="D44" i="10"/>
  <c r="F42" i="10"/>
  <c r="E42" i="10"/>
  <c r="D42" i="10"/>
  <c r="F35" i="10"/>
  <c r="E35" i="10"/>
  <c r="D35" i="10"/>
  <c r="F33" i="10"/>
  <c r="E33" i="10"/>
  <c r="D33" i="10"/>
  <c r="F14" i="10"/>
  <c r="E14" i="10"/>
  <c r="E16" i="10"/>
  <c r="D16" i="10"/>
  <c r="D14" i="10"/>
  <c r="F24" i="10"/>
  <c r="F128" i="10" l="1"/>
  <c r="F130" i="10" s="1"/>
  <c r="D116" i="10"/>
  <c r="D114" i="10"/>
  <c r="E114" i="10"/>
  <c r="F93" i="10"/>
  <c r="D93" i="10"/>
  <c r="F90" i="10"/>
  <c r="F16" i="10"/>
  <c r="D24" i="10"/>
  <c r="D26" i="10" s="1"/>
  <c r="E24" i="10"/>
  <c r="E26" i="10" s="1"/>
  <c r="F26" i="10"/>
  <c r="D47" i="10"/>
  <c r="E47" i="10"/>
  <c r="F47" i="10"/>
  <c r="D50" i="10"/>
  <c r="E50" i="10"/>
  <c r="D55" i="10"/>
  <c r="E55" i="10"/>
  <c r="F55" i="10"/>
  <c r="D57" i="10"/>
  <c r="E57" i="10"/>
  <c r="F57" i="10"/>
  <c r="D61" i="10"/>
  <c r="E61" i="10"/>
  <c r="E63" i="10" s="1"/>
  <c r="F61" i="10"/>
  <c r="D63" i="10"/>
  <c r="D65" i="10"/>
  <c r="E65" i="10"/>
  <c r="F65" i="10"/>
  <c r="D70" i="10"/>
  <c r="E70" i="10"/>
  <c r="F70" i="10"/>
  <c r="D72" i="10"/>
  <c r="D74" i="10" s="1"/>
  <c r="E72" i="10"/>
  <c r="E74" i="10" s="1"/>
  <c r="F72" i="10"/>
  <c r="F74" i="10" s="1"/>
  <c r="D98" i="10"/>
  <c r="E98" i="10"/>
  <c r="E102" i="10"/>
  <c r="F102" i="10"/>
  <c r="D104" i="10"/>
  <c r="D107" i="10"/>
  <c r="E107" i="10"/>
  <c r="F107" i="10"/>
  <c r="E110" i="10"/>
  <c r="F109" i="10"/>
  <c r="F110" i="10" s="1"/>
  <c r="E116" i="10"/>
  <c r="F116" i="10"/>
  <c r="D119" i="10"/>
  <c r="E119" i="10"/>
  <c r="F119" i="10"/>
  <c r="D121" i="10"/>
  <c r="E121" i="10"/>
  <c r="F121" i="10"/>
  <c r="E125" i="10"/>
  <c r="E127" i="10" s="1"/>
  <c r="F125" i="10"/>
  <c r="F127" i="10" s="1"/>
  <c r="D127" i="10"/>
  <c r="F112" i="10" l="1"/>
</calcChain>
</file>

<file path=xl/sharedStrings.xml><?xml version="1.0" encoding="utf-8"?>
<sst xmlns="http://schemas.openxmlformats.org/spreadsheetml/2006/main" count="209" uniqueCount="95">
  <si>
    <t>MOP</t>
  </si>
  <si>
    <t>POR</t>
  </si>
  <si>
    <t>RAB</t>
  </si>
  <si>
    <t>PET</t>
  </si>
  <si>
    <t>OJI</t>
  </si>
  <si>
    <t>HOS</t>
  </si>
  <si>
    <t>NBE</t>
  </si>
  <si>
    <t>LHO</t>
  </si>
  <si>
    <t>NVE</t>
  </si>
  <si>
    <t>KPO</t>
  </si>
  <si>
    <t>SLO</t>
  </si>
  <si>
    <t>SVI</t>
  </si>
  <si>
    <t>PRO</t>
  </si>
  <si>
    <t>VIT</t>
  </si>
  <si>
    <t>PUS</t>
  </si>
  <si>
    <t>SBE</t>
  </si>
  <si>
    <t>MHH</t>
  </si>
  <si>
    <t>MAR</t>
  </si>
  <si>
    <t>POL</t>
  </si>
  <si>
    <t>poukázáno</t>
  </si>
  <si>
    <t>ÚHRN</t>
  </si>
  <si>
    <t>Proměna sadu Dr. Milady Horákové</t>
  </si>
  <si>
    <t>Regenerace sídliště Kamenec</t>
  </si>
  <si>
    <t>Náměstí Ostrava-Jih, veřejný prostor Hrabůvka</t>
  </si>
  <si>
    <t>Rekonstrukce KD Petřkovice</t>
  </si>
  <si>
    <t>Revitalizace Mlýnského náhonu</t>
  </si>
  <si>
    <t>Přírodovědná učebna v přírodě na Srbské</t>
  </si>
  <si>
    <t>městský obvod</t>
  </si>
  <si>
    <t>ÚZ</t>
  </si>
  <si>
    <t>účel</t>
  </si>
  <si>
    <t>3636</t>
  </si>
  <si>
    <t>3500</t>
  </si>
  <si>
    <t>1030</t>
  </si>
  <si>
    <t>Celkem účelové dotace</t>
  </si>
  <si>
    <t>Celkem investiční dotace</t>
  </si>
  <si>
    <t>účelové dotace celkem</t>
  </si>
  <si>
    <t xml:space="preserve">neúčelová dotace </t>
  </si>
  <si>
    <t>Celkem neúčelová dotace</t>
  </si>
  <si>
    <t>schválený
rozpočet</t>
  </si>
  <si>
    <t>upravený
rozpočet</t>
  </si>
  <si>
    <t>CELKEM</t>
  </si>
  <si>
    <t>Rekonstrukce a přístavba hasičské zbrojnice</t>
  </si>
  <si>
    <t>v Kč</t>
  </si>
  <si>
    <t>Waldorfská ZŠ a MŠ</t>
  </si>
  <si>
    <t>ZŠO Gen. Píky - sportovní hala</t>
  </si>
  <si>
    <t>Novostavba BD Biskupská - Kostelní - PD</t>
  </si>
  <si>
    <t>Byty Šenovská</t>
  </si>
  <si>
    <t>Regenerace sídliště Muglinov - 5.etapa</t>
  </si>
  <si>
    <t>Regenerace sídliště Mírová Osada</t>
  </si>
  <si>
    <t>Náměstí Ostrava-Jih - veřejný prostor Hrabůvka</t>
  </si>
  <si>
    <t>Dům služeb, ul. Horní</t>
  </si>
  <si>
    <t>Rekonstrukce podchodu pod ul. Horní</t>
  </si>
  <si>
    <t xml:space="preserve">Zázemí pro potřeby VPP </t>
  </si>
  <si>
    <t>PD veřejného prostranství DUHA</t>
  </si>
  <si>
    <t>Revitalizace bytových domů Syllabova 26-34</t>
  </si>
  <si>
    <t>Rekonstrukce sportovní haly Pustkovec</t>
  </si>
  <si>
    <t>Parkoviště na ulici Na Lánech</t>
  </si>
  <si>
    <t>Snížení energetické náročnosti BD Bartolomějská</t>
  </si>
  <si>
    <t>Rekonstrukce tělocvičny</t>
  </si>
  <si>
    <t xml:space="preserve">Hasičská zbrojnice </t>
  </si>
  <si>
    <t>Rekonstrukce MK Smíškova</t>
  </si>
  <si>
    <t>Stavební úpravy a přístavba hasičské stanice</t>
  </si>
  <si>
    <t>Stavební úpravy hasičské zbrojnice</t>
  </si>
  <si>
    <t>Sportovní hala Ostrava-Třebovice - PD</t>
  </si>
  <si>
    <t>95</t>
  </si>
  <si>
    <t>rekonstrukce plynové kotelny a celého otopného systému budovy</t>
  </si>
  <si>
    <t>6330</t>
  </si>
  <si>
    <t>Požární zbrojnice Ostrava-Muglinov</t>
  </si>
  <si>
    <t>Multifunkční hřiště, kavárna, odp. zóna a pískoviště</t>
  </si>
  <si>
    <t>Energetické úspory - ZŠO Zelená a výměna kotlů ve vybraných škol. Zař.</t>
  </si>
  <si>
    <t>Rozšíření kapacity ZŠ Bohumínská</t>
  </si>
  <si>
    <t>Komunitní centrum - Všichni spolu</t>
  </si>
  <si>
    <t>Lepší přístup k výuce jazyků na ZŠ</t>
  </si>
  <si>
    <t>Chodníkový čistící vůz pro komunikace Mob</t>
  </si>
  <si>
    <t>Revitalizace rybníků pod Bedřiškou</t>
  </si>
  <si>
    <t>PD na odstranění havar. stavu mostů přes vodní tok Plesenka</t>
  </si>
  <si>
    <t>Revitalizace rybníka v lesoparku Benátky</t>
  </si>
  <si>
    <t>Energetické úspory BD Rokycanova a Kobrova</t>
  </si>
  <si>
    <t>Stavební úpravy bytového domu č.p. 545</t>
  </si>
  <si>
    <t>Výkup nemovitostí v areálu u Cementárny</t>
  </si>
  <si>
    <t>Hasičské cvičiště</t>
  </si>
  <si>
    <t>Zvýšení bezpečnosti silničního provozu na Staroveské ulici</t>
  </si>
  <si>
    <t>HRABOVÁ</t>
  </si>
  <si>
    <t>Náměstí Ostrava-Jih, veřejný prostor Hrabůvka - PD</t>
  </si>
  <si>
    <t>Rekonstrukce ul.E.Filly O.-Mar. Hory</t>
  </si>
  <si>
    <t>MICH</t>
  </si>
  <si>
    <t>TREB</t>
  </si>
  <si>
    <t>PLESNÁ</t>
  </si>
  <si>
    <t>Ostravské vánoce</t>
  </si>
  <si>
    <t>Výměna plynových kotlů Waldorfská ZŠ a MŠ</t>
  </si>
  <si>
    <t>Rekonstrukce objektu na ul. Dělnické č.p. 411</t>
  </si>
  <si>
    <t>Komunitní centrum</t>
  </si>
  <si>
    <t>1 ks cykloboxu</t>
  </si>
  <si>
    <t>Investiční dotace městským obvodům z rozpočtu SMO  k 31.12.2019</t>
  </si>
  <si>
    <t>Volnočasový areál na ul. Valašské -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</si>
</sst>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0" borderId="0" xfId="0" applyFont="1" applyFill="1"/>
    <xf numFmtId="0" fontId="1" fillId="0" borderId="0" xfId="0" applyFont="1" applyFill="1" applyBorder="1"/>
    <xf numFmtId="4" fontId="3" fillId="0" borderId="0" xfId="0" applyNumberFormat="1" applyFont="1" applyFill="1" applyBorder="1"/>
    <xf numFmtId="4" fontId="1" fillId="0" borderId="0" xfId="0" applyNumberFormat="1" applyFont="1" applyFill="1" applyBorder="1"/>
    <xf numFmtId="0" fontId="3" fillId="0" borderId="0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2" fillId="0" borderId="0" xfId="0" applyFont="1" applyFill="1" applyBorder="1" applyAlignment="1">
      <alignment horizontal="justify" vertical="justify"/>
    </xf>
    <xf numFmtId="0" fontId="0" fillId="0" borderId="0" xfId="0" applyFill="1"/>
    <xf numFmtId="4" fontId="1" fillId="0" borderId="17" xfId="0" applyNumberFormat="1" applyFont="1" applyFill="1" applyBorder="1"/>
    <xf numFmtId="0" fontId="3" fillId="0" borderId="0" xfId="0" applyFont="1"/>
    <xf numFmtId="4" fontId="4" fillId="0" borderId="0" xfId="0" applyNumberFormat="1" applyFont="1" applyFill="1" applyBorder="1"/>
    <xf numFmtId="4" fontId="1" fillId="2" borderId="0" xfId="0" applyNumberFormat="1" applyFont="1" applyFill="1" applyBorder="1"/>
    <xf numFmtId="4" fontId="1" fillId="0" borderId="12" xfId="0" applyNumberFormat="1" applyFont="1" applyFill="1" applyBorder="1"/>
    <xf numFmtId="0" fontId="3" fillId="0" borderId="12" xfId="0" applyFont="1" applyFill="1" applyBorder="1"/>
    <xf numFmtId="4" fontId="3" fillId="0" borderId="12" xfId="0" applyNumberFormat="1" applyFont="1" applyFill="1" applyBorder="1"/>
    <xf numFmtId="4" fontId="1" fillId="0" borderId="16" xfId="0" applyNumberFormat="1" applyFont="1" applyFill="1" applyBorder="1"/>
    <xf numFmtId="4" fontId="1" fillId="0" borderId="10" xfId="0" applyNumberFormat="1" applyFont="1" applyFill="1" applyBorder="1"/>
    <xf numFmtId="4" fontId="3" fillId="0" borderId="0" xfId="0" applyNumberFormat="1" applyFont="1" applyFill="1" applyAlignment="1">
      <alignment horizontal="right"/>
    </xf>
    <xf numFmtId="4" fontId="3" fillId="0" borderId="15" xfId="0" applyNumberFormat="1" applyFont="1" applyFill="1" applyBorder="1"/>
    <xf numFmtId="0" fontId="3" fillId="0" borderId="15" xfId="0" applyFont="1" applyFill="1" applyBorder="1"/>
    <xf numFmtId="0" fontId="3" fillId="0" borderId="0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/>
    <xf numFmtId="4" fontId="1" fillId="2" borderId="8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3" fillId="0" borderId="16" xfId="0" applyFont="1" applyFill="1" applyBorder="1"/>
    <xf numFmtId="4" fontId="3" fillId="0" borderId="16" xfId="0" applyNumberFormat="1" applyFont="1" applyFill="1" applyBorder="1"/>
    <xf numFmtId="0" fontId="3" fillId="0" borderId="0" xfId="0" applyFont="1" applyBorder="1"/>
    <xf numFmtId="4" fontId="4" fillId="0" borderId="12" xfId="0" applyNumberFormat="1" applyFont="1" applyFill="1" applyBorder="1"/>
    <xf numFmtId="0" fontId="3" fillId="0" borderId="2" xfId="0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/>
    <xf numFmtId="3" fontId="3" fillId="0" borderId="0" xfId="0" applyNumberFormat="1" applyFont="1"/>
    <xf numFmtId="4" fontId="3" fillId="0" borderId="14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3" xfId="0" applyFont="1" applyFill="1" applyBorder="1" applyAlignment="1">
      <alignment horizontal="left" vertical="center"/>
    </xf>
    <xf numFmtId="0" fontId="0" fillId="0" borderId="0" xfId="0" applyBorder="1"/>
    <xf numFmtId="4" fontId="1" fillId="0" borderId="19" xfId="0" applyNumberFormat="1" applyFont="1" applyFill="1" applyBorder="1"/>
    <xf numFmtId="0" fontId="1" fillId="0" borderId="10" xfId="0" applyFont="1" applyFill="1" applyBorder="1"/>
    <xf numFmtId="2" fontId="3" fillId="0" borderId="0" xfId="0" applyNumberFormat="1" applyFont="1" applyFill="1" applyBorder="1"/>
    <xf numFmtId="0" fontId="3" fillId="0" borderId="19" xfId="0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right" vertical="center"/>
    </xf>
    <xf numFmtId="0" fontId="3" fillId="0" borderId="14" xfId="0" applyFont="1" applyFill="1" applyBorder="1"/>
    <xf numFmtId="4" fontId="1" fillId="2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right" vertical="center"/>
    </xf>
    <xf numFmtId="0" fontId="3" fillId="2" borderId="0" xfId="0" applyFont="1" applyFill="1"/>
    <xf numFmtId="0" fontId="3" fillId="0" borderId="21" xfId="0" applyFont="1" applyFill="1" applyBorder="1"/>
    <xf numFmtId="0" fontId="3" fillId="0" borderId="19" xfId="0" applyFont="1" applyFill="1" applyBorder="1"/>
    <xf numFmtId="0" fontId="3" fillId="2" borderId="0" xfId="0" applyFont="1" applyFill="1" applyBorder="1"/>
    <xf numFmtId="4" fontId="1" fillId="2" borderId="3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Border="1"/>
    <xf numFmtId="0" fontId="3" fillId="0" borderId="10" xfId="0" applyFont="1" applyFill="1" applyBorder="1"/>
    <xf numFmtId="4" fontId="1" fillId="0" borderId="25" xfId="0" applyNumberFormat="1" applyFont="1" applyFill="1" applyBorder="1"/>
    <xf numFmtId="0" fontId="3" fillId="0" borderId="4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right" vertical="center"/>
    </xf>
    <xf numFmtId="0" fontId="2" fillId="0" borderId="26" xfId="0" applyFont="1" applyBorder="1"/>
    <xf numFmtId="0" fontId="2" fillId="0" borderId="20" xfId="0" applyFont="1" applyBorder="1"/>
    <xf numFmtId="49" fontId="2" fillId="0" borderId="0" xfId="0" applyNumberFormat="1" applyFont="1" applyFill="1" applyBorder="1" applyAlignment="1">
      <alignment horizontal="justify" vertical="justify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4" fontId="2" fillId="3" borderId="11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right" vertical="center"/>
    </xf>
    <xf numFmtId="49" fontId="2" fillId="0" borderId="25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9" fontId="2" fillId="3" borderId="5" xfId="0" applyNumberFormat="1" applyFont="1" applyFill="1" applyBorder="1" applyAlignment="1">
      <alignment horizontal="right" vertical="center"/>
    </xf>
    <xf numFmtId="49" fontId="2" fillId="3" borderId="7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left" vertical="center"/>
    </xf>
    <xf numFmtId="4" fontId="2" fillId="3" borderId="9" xfId="0" applyNumberFormat="1" applyFont="1" applyFill="1" applyBorder="1" applyAlignment="1">
      <alignment horizontal="right" vertical="center"/>
    </xf>
    <xf numFmtId="49" fontId="2" fillId="3" borderId="9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4" fontId="2" fillId="0" borderId="17" xfId="0" applyNumberFormat="1" applyFont="1" applyFill="1" applyBorder="1"/>
    <xf numFmtId="3" fontId="3" fillId="0" borderId="8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3" borderId="9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/>
    <xf numFmtId="3" fontId="2" fillId="0" borderId="17" xfId="0" applyNumberFormat="1" applyFont="1" applyBorder="1"/>
    <xf numFmtId="0" fontId="6" fillId="0" borderId="0" xfId="0" applyFont="1" applyFill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right" vertical="center"/>
    </xf>
    <xf numFmtId="4" fontId="2" fillId="3" borderId="17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4" fontId="2" fillId="0" borderId="17" xfId="0" applyNumberFormat="1" applyFont="1" applyBorder="1"/>
    <xf numFmtId="0" fontId="5" fillId="4" borderId="24" xfId="0" applyFont="1" applyFill="1" applyBorder="1" applyAlignment="1">
      <alignment vertical="center"/>
    </xf>
    <xf numFmtId="0" fontId="2" fillId="4" borderId="10" xfId="0" applyFont="1" applyFill="1" applyBorder="1"/>
    <xf numFmtId="3" fontId="2" fillId="4" borderId="9" xfId="0" applyNumberFormat="1" applyFont="1" applyFill="1" applyBorder="1"/>
    <xf numFmtId="4" fontId="2" fillId="4" borderId="9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" fontId="4" fillId="0" borderId="16" xfId="0" applyNumberFormat="1" applyFont="1" applyFill="1" applyBorder="1"/>
    <xf numFmtId="4" fontId="3" fillId="0" borderId="0" xfId="0" applyNumberFormat="1" applyFont="1"/>
    <xf numFmtId="49" fontId="2" fillId="0" borderId="3" xfId="0" applyNumberFormat="1" applyFont="1" applyFill="1" applyBorder="1" applyAlignment="1">
      <alignment horizontal="right" vertical="center"/>
    </xf>
    <xf numFmtId="49" fontId="2" fillId="3" borderId="25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49" fontId="2" fillId="3" borderId="17" xfId="0" applyNumberFormat="1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/>
    </xf>
    <xf numFmtId="3" fontId="3" fillId="0" borderId="27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49" fontId="3" fillId="5" borderId="7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left" vertical="center"/>
    </xf>
    <xf numFmtId="3" fontId="3" fillId="5" borderId="9" xfId="0" applyNumberFormat="1" applyFont="1" applyFill="1" applyBorder="1" applyAlignment="1">
      <alignment horizontal="right" vertical="center"/>
    </xf>
    <xf numFmtId="4" fontId="3" fillId="5" borderId="9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3" fontId="2" fillId="5" borderId="9" xfId="0" applyNumberFormat="1" applyFont="1" applyFill="1" applyBorder="1" applyAlignment="1">
      <alignment horizontal="right" vertical="center"/>
    </xf>
    <xf numFmtId="4" fontId="2" fillId="5" borderId="9" xfId="0" applyNumberFormat="1" applyFont="1" applyFill="1" applyBorder="1" applyAlignment="1">
      <alignment horizontal="right" vertical="center"/>
    </xf>
    <xf numFmtId="49" fontId="2" fillId="5" borderId="25" xfId="0" applyNumberFormat="1" applyFont="1" applyFill="1" applyBorder="1" applyAlignment="1">
      <alignment horizontal="right" vertical="center"/>
    </xf>
    <xf numFmtId="49" fontId="2" fillId="5" borderId="7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49" fontId="3" fillId="5" borderId="8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left" vertical="center"/>
    </xf>
    <xf numFmtId="3" fontId="2" fillId="5" borderId="8" xfId="0" applyNumberFormat="1" applyFont="1" applyFill="1" applyBorder="1" applyAlignment="1">
      <alignment horizontal="right" vertical="center"/>
    </xf>
    <xf numFmtId="4" fontId="2" fillId="5" borderId="8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4" fontId="2" fillId="4" borderId="8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justify" vertical="justify"/>
    </xf>
    <xf numFmtId="0" fontId="2" fillId="0" borderId="20" xfId="0" applyFont="1" applyFill="1" applyBorder="1" applyAlignment="1">
      <alignment horizontal="justify" vertical="justify"/>
    </xf>
    <xf numFmtId="0" fontId="2" fillId="0" borderId="25" xfId="0" applyFont="1" applyFill="1" applyBorder="1" applyAlignment="1">
      <alignment horizontal="justify" vertical="justify"/>
    </xf>
    <xf numFmtId="0" fontId="2" fillId="4" borderId="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ED83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3"/>
  <sheetViews>
    <sheetView showRowColHeaders="0" tabSelected="1" zoomScaleNormal="100" zoomScaleSheetLayoutView="130" workbookViewId="0">
      <selection activeCell="P25" sqref="P25"/>
    </sheetView>
  </sheetViews>
  <sheetFormatPr defaultRowHeight="13.2" x14ac:dyDescent="0.25"/>
  <cols>
    <col min="1" max="1" width="10.109375" style="15" customWidth="1"/>
    <col min="2" max="2" width="7.6640625" style="15" customWidth="1"/>
    <col min="3" max="3" width="63.5546875" style="15" customWidth="1"/>
    <col min="4" max="6" width="16.6640625" style="15" customWidth="1"/>
    <col min="7" max="10" width="0" style="15" hidden="1" customWidth="1"/>
    <col min="11" max="11" width="12.6640625" style="15" bestFit="1" customWidth="1"/>
    <col min="12" max="12" width="9.109375" style="15"/>
  </cols>
  <sheetData>
    <row r="1" spans="1:10" ht="15.6" x14ac:dyDescent="0.3">
      <c r="A1" s="152" t="s">
        <v>93</v>
      </c>
      <c r="B1" s="152"/>
      <c r="C1" s="152"/>
      <c r="D1" s="152"/>
      <c r="E1" s="152"/>
      <c r="F1" s="152"/>
      <c r="G1" s="3"/>
      <c r="H1" s="3"/>
      <c r="I1" s="1"/>
      <c r="J1" s="1"/>
    </row>
    <row r="2" spans="1:10" ht="12" customHeight="1" x14ac:dyDescent="0.3">
      <c r="A2" s="108"/>
      <c r="B2" s="108"/>
      <c r="C2" s="108"/>
      <c r="D2" s="108"/>
      <c r="E2" s="1"/>
      <c r="F2" s="23"/>
      <c r="G2" s="3"/>
      <c r="H2" s="3"/>
      <c r="I2" s="1"/>
      <c r="J2" s="1"/>
    </row>
    <row r="3" spans="1:10" ht="13.8" thickBot="1" x14ac:dyDescent="0.3">
      <c r="A3" s="12"/>
      <c r="B3" s="74"/>
      <c r="C3" s="5"/>
      <c r="D3" s="3"/>
      <c r="E3" s="3"/>
      <c r="F3" s="10" t="s">
        <v>42</v>
      </c>
      <c r="G3" s="4"/>
      <c r="H3" s="4"/>
      <c r="I3" s="1"/>
      <c r="J3" s="1"/>
    </row>
    <row r="4" spans="1:10" ht="15" customHeight="1" x14ac:dyDescent="0.25">
      <c r="A4" s="158" t="s">
        <v>27</v>
      </c>
      <c r="B4" s="160" t="s">
        <v>28</v>
      </c>
      <c r="C4" s="162" t="s">
        <v>29</v>
      </c>
      <c r="D4" s="164" t="s">
        <v>38</v>
      </c>
      <c r="E4" s="164" t="s">
        <v>39</v>
      </c>
      <c r="F4" s="153" t="s">
        <v>19</v>
      </c>
      <c r="G4" s="4"/>
      <c r="H4" s="4"/>
      <c r="I4" s="1"/>
      <c r="J4" s="1"/>
    </row>
    <row r="5" spans="1:10" ht="15" customHeight="1" thickBot="1" x14ac:dyDescent="0.3">
      <c r="A5" s="159"/>
      <c r="B5" s="161"/>
      <c r="C5" s="163"/>
      <c r="D5" s="165"/>
      <c r="E5" s="165"/>
      <c r="F5" s="154"/>
      <c r="G5" s="4"/>
      <c r="H5" s="4"/>
      <c r="I5" s="1"/>
      <c r="J5" s="1"/>
    </row>
    <row r="6" spans="1:10" ht="15" customHeight="1" thickBot="1" x14ac:dyDescent="0.3">
      <c r="A6" s="75" t="s">
        <v>0</v>
      </c>
      <c r="B6" s="54" t="s">
        <v>31</v>
      </c>
      <c r="C6" s="35" t="s">
        <v>43</v>
      </c>
      <c r="D6" s="96">
        <v>18378000</v>
      </c>
      <c r="E6" s="96">
        <v>13535000</v>
      </c>
      <c r="F6" s="36">
        <v>13534741.58</v>
      </c>
      <c r="G6" s="21"/>
      <c r="H6" s="21"/>
      <c r="I6" s="31"/>
      <c r="J6" s="31"/>
    </row>
    <row r="7" spans="1:10" ht="15" customHeight="1" thickTop="1" thickBot="1" x14ac:dyDescent="0.3">
      <c r="A7" s="76"/>
      <c r="B7" s="55" t="s">
        <v>31</v>
      </c>
      <c r="C7" s="44" t="s">
        <v>44</v>
      </c>
      <c r="D7" s="97">
        <v>1450000</v>
      </c>
      <c r="E7" s="97">
        <v>1450000</v>
      </c>
      <c r="F7" s="41">
        <v>353925</v>
      </c>
      <c r="G7" s="21"/>
      <c r="H7" s="21"/>
      <c r="I7" s="31"/>
      <c r="J7" s="31"/>
    </row>
    <row r="8" spans="1:10" ht="15" customHeight="1" thickTop="1" x14ac:dyDescent="0.25">
      <c r="A8" s="70"/>
      <c r="B8" s="56" t="s">
        <v>31</v>
      </c>
      <c r="C8" s="26" t="s">
        <v>45</v>
      </c>
      <c r="D8" s="98">
        <v>3630000</v>
      </c>
      <c r="E8" s="98">
        <v>0</v>
      </c>
      <c r="F8" s="27">
        <v>0</v>
      </c>
      <c r="G8" s="42"/>
      <c r="H8" s="42"/>
      <c r="I8" s="43"/>
      <c r="J8" s="43"/>
    </row>
    <row r="9" spans="1:10" ht="15" customHeight="1" x14ac:dyDescent="0.25">
      <c r="A9" s="70"/>
      <c r="B9" s="55" t="s">
        <v>31</v>
      </c>
      <c r="C9" s="44" t="s">
        <v>88</v>
      </c>
      <c r="D9" s="97">
        <v>0</v>
      </c>
      <c r="E9" s="97">
        <v>2400000</v>
      </c>
      <c r="F9" s="41">
        <v>2400000</v>
      </c>
      <c r="G9" s="3"/>
      <c r="H9" s="3"/>
      <c r="I9" s="5"/>
      <c r="J9" s="5"/>
    </row>
    <row r="10" spans="1:10" ht="15" customHeight="1" thickBot="1" x14ac:dyDescent="0.3">
      <c r="A10" s="70"/>
      <c r="B10" s="55" t="s">
        <v>30</v>
      </c>
      <c r="C10" s="44" t="s">
        <v>21</v>
      </c>
      <c r="D10" s="97">
        <v>1118000</v>
      </c>
      <c r="E10" s="97">
        <v>0</v>
      </c>
      <c r="F10" s="41">
        <v>0</v>
      </c>
      <c r="G10" s="20"/>
      <c r="H10" s="20"/>
      <c r="I10" s="19"/>
      <c r="J10" s="19"/>
    </row>
    <row r="11" spans="1:10" ht="15" customHeight="1" thickTop="1" x14ac:dyDescent="0.25">
      <c r="A11" s="70"/>
      <c r="B11" s="55" t="s">
        <v>30</v>
      </c>
      <c r="C11" s="44" t="s">
        <v>68</v>
      </c>
      <c r="D11" s="97">
        <v>0</v>
      </c>
      <c r="E11" s="97">
        <v>400000</v>
      </c>
      <c r="F11" s="41">
        <v>400000</v>
      </c>
      <c r="G11" s="3"/>
      <c r="H11" s="3"/>
      <c r="I11" s="5"/>
      <c r="J11" s="5"/>
    </row>
    <row r="12" spans="1:10" ht="15" customHeight="1" x14ac:dyDescent="0.25">
      <c r="A12" s="70"/>
      <c r="B12" s="59" t="s">
        <v>66</v>
      </c>
      <c r="C12" s="7" t="s">
        <v>69</v>
      </c>
      <c r="D12" s="101">
        <v>0</v>
      </c>
      <c r="E12" s="101">
        <v>6556000</v>
      </c>
      <c r="F12" s="8">
        <v>6435752.9900000002</v>
      </c>
      <c r="G12" s="3"/>
      <c r="H12" s="3"/>
      <c r="I12" s="5"/>
      <c r="J12" s="5"/>
    </row>
    <row r="13" spans="1:10" ht="15" customHeight="1" thickBot="1" x14ac:dyDescent="0.3">
      <c r="A13" s="70"/>
      <c r="B13" s="128" t="s">
        <v>66</v>
      </c>
      <c r="C13" s="129" t="s">
        <v>89</v>
      </c>
      <c r="D13" s="130">
        <v>0</v>
      </c>
      <c r="E13" s="130">
        <v>552000</v>
      </c>
      <c r="F13" s="131">
        <v>519922.28</v>
      </c>
      <c r="G13" s="3"/>
      <c r="H13" s="3"/>
      <c r="I13" s="5"/>
      <c r="J13" s="5"/>
    </row>
    <row r="14" spans="1:10" ht="15" customHeight="1" thickBot="1" x14ac:dyDescent="0.3">
      <c r="A14" s="76"/>
      <c r="B14" s="93"/>
      <c r="C14" s="94" t="s">
        <v>35</v>
      </c>
      <c r="D14" s="104">
        <f>D6+D7+D8+D9+D10+D11+D12+D13</f>
        <v>24576000</v>
      </c>
      <c r="E14" s="104">
        <f>E6+E7+E8+E9+E10+E11+E12+E13</f>
        <v>24893000</v>
      </c>
      <c r="F14" s="87">
        <f>F6+F7+F8+F9+F10+F11+F12+F13</f>
        <v>23644341.850000001</v>
      </c>
      <c r="G14" s="17"/>
      <c r="H14" s="17"/>
      <c r="I14" s="61"/>
      <c r="J14" s="61"/>
    </row>
    <row r="15" spans="1:10" ht="15" customHeight="1" thickBot="1" x14ac:dyDescent="0.3">
      <c r="A15" s="76"/>
      <c r="B15" s="77"/>
      <c r="C15" s="78" t="s">
        <v>36</v>
      </c>
      <c r="D15" s="99">
        <v>26989000</v>
      </c>
      <c r="E15" s="99">
        <v>26989000</v>
      </c>
      <c r="F15" s="79">
        <v>26989000</v>
      </c>
      <c r="G15" s="17"/>
      <c r="H15" s="17"/>
      <c r="I15" s="61"/>
      <c r="J15" s="61"/>
    </row>
    <row r="16" spans="1:10" ht="15" customHeight="1" thickBot="1" x14ac:dyDescent="0.3">
      <c r="A16" s="76"/>
      <c r="B16" s="80"/>
      <c r="C16" s="81" t="s">
        <v>40</v>
      </c>
      <c r="D16" s="100">
        <f>D14+D15</f>
        <v>51565000</v>
      </c>
      <c r="E16" s="100">
        <f>E14+E15</f>
        <v>51882000</v>
      </c>
      <c r="F16" s="82">
        <f>F14+F15</f>
        <v>50633341.850000001</v>
      </c>
      <c r="G16" s="17"/>
      <c r="H16" s="17"/>
      <c r="I16" s="61"/>
      <c r="J16" s="61"/>
    </row>
    <row r="17" spans="1:11" ht="15" customHeight="1" x14ac:dyDescent="0.25">
      <c r="A17" s="75" t="s">
        <v>10</v>
      </c>
      <c r="B17" s="54" t="s">
        <v>31</v>
      </c>
      <c r="C17" s="35" t="s">
        <v>46</v>
      </c>
      <c r="D17" s="96">
        <v>788000</v>
      </c>
      <c r="E17" s="96">
        <v>33000</v>
      </c>
      <c r="F17" s="36">
        <v>32355.4</v>
      </c>
      <c r="G17" s="4"/>
      <c r="H17" s="4"/>
      <c r="I17" s="1"/>
      <c r="J17" s="1"/>
    </row>
    <row r="18" spans="1:11" ht="15" customHeight="1" x14ac:dyDescent="0.25">
      <c r="A18" s="76"/>
      <c r="B18" s="55" t="s">
        <v>31</v>
      </c>
      <c r="C18" s="44" t="s">
        <v>47</v>
      </c>
      <c r="D18" s="97">
        <v>7062000</v>
      </c>
      <c r="E18" s="97">
        <v>7062000</v>
      </c>
      <c r="F18" s="41">
        <v>7061987.8399999999</v>
      </c>
      <c r="G18" s="28"/>
      <c r="H18" s="28"/>
      <c r="I18" s="62"/>
      <c r="J18" s="62"/>
    </row>
    <row r="19" spans="1:11" ht="15" customHeight="1" x14ac:dyDescent="0.25">
      <c r="A19" s="76"/>
      <c r="B19" s="56" t="s">
        <v>31</v>
      </c>
      <c r="C19" s="26" t="s">
        <v>22</v>
      </c>
      <c r="D19" s="98">
        <v>592000</v>
      </c>
      <c r="E19" s="98">
        <v>516000</v>
      </c>
      <c r="F19" s="27">
        <v>515484.2</v>
      </c>
      <c r="G19" s="28"/>
      <c r="H19" s="28"/>
      <c r="I19" s="62"/>
      <c r="J19" s="62"/>
    </row>
    <row r="20" spans="1:11" ht="15" customHeight="1" x14ac:dyDescent="0.25">
      <c r="A20" s="76"/>
      <c r="B20" s="59" t="s">
        <v>31</v>
      </c>
      <c r="C20" s="7" t="s">
        <v>48</v>
      </c>
      <c r="D20" s="101">
        <v>545000</v>
      </c>
      <c r="E20" s="101">
        <v>474000</v>
      </c>
      <c r="F20" s="8">
        <v>474000</v>
      </c>
      <c r="G20" s="4"/>
      <c r="H20" s="4"/>
      <c r="I20" s="5"/>
      <c r="J20" s="5"/>
    </row>
    <row r="21" spans="1:11" ht="15" customHeight="1" x14ac:dyDescent="0.25">
      <c r="A21" s="76"/>
      <c r="B21" s="59" t="s">
        <v>31</v>
      </c>
      <c r="C21" s="7" t="s">
        <v>70</v>
      </c>
      <c r="D21" s="101">
        <v>0</v>
      </c>
      <c r="E21" s="101">
        <v>938000</v>
      </c>
      <c r="F21" s="8">
        <v>723371.76</v>
      </c>
      <c r="G21" s="4"/>
      <c r="H21" s="4"/>
      <c r="I21" s="5"/>
      <c r="J21" s="5"/>
    </row>
    <row r="22" spans="1:11" ht="15" customHeight="1" x14ac:dyDescent="0.25">
      <c r="A22" s="76"/>
      <c r="B22" s="59" t="s">
        <v>66</v>
      </c>
      <c r="C22" s="7" t="s">
        <v>67</v>
      </c>
      <c r="D22" s="101">
        <v>0</v>
      </c>
      <c r="E22" s="101">
        <v>8805000</v>
      </c>
      <c r="F22" s="8">
        <v>8495269.2400000002</v>
      </c>
      <c r="G22" s="4"/>
      <c r="H22" s="4"/>
      <c r="I22" s="5"/>
      <c r="J22" s="5"/>
    </row>
    <row r="23" spans="1:11" ht="15" customHeight="1" thickBot="1" x14ac:dyDescent="0.3">
      <c r="A23" s="76"/>
      <c r="B23" s="128" t="s">
        <v>66</v>
      </c>
      <c r="C23" s="129" t="s">
        <v>70</v>
      </c>
      <c r="D23" s="130">
        <v>0</v>
      </c>
      <c r="E23" s="130">
        <v>939000</v>
      </c>
      <c r="F23" s="131">
        <v>939000</v>
      </c>
      <c r="G23" s="4"/>
      <c r="H23" s="4"/>
      <c r="I23" s="5"/>
      <c r="J23" s="5"/>
    </row>
    <row r="24" spans="1:11" ht="15" customHeight="1" thickBot="1" x14ac:dyDescent="0.3">
      <c r="A24" s="76"/>
      <c r="B24" s="93"/>
      <c r="C24" s="94" t="s">
        <v>35</v>
      </c>
      <c r="D24" s="104">
        <f>D17+D18+D19+D20+D21+D22+D23</f>
        <v>8987000</v>
      </c>
      <c r="E24" s="104">
        <f>E17+E18+E19+E20+E21+E22+E23</f>
        <v>18767000</v>
      </c>
      <c r="F24" s="87">
        <f>F17+F18+F19+F20+F21+F22+F23</f>
        <v>18241468.440000001</v>
      </c>
      <c r="G24" s="17"/>
      <c r="H24" s="17"/>
      <c r="I24" s="61"/>
      <c r="J24" s="61"/>
    </row>
    <row r="25" spans="1:11" ht="15" customHeight="1" thickBot="1" x14ac:dyDescent="0.3">
      <c r="A25" s="76"/>
      <c r="B25" s="77"/>
      <c r="C25" s="78" t="s">
        <v>36</v>
      </c>
      <c r="D25" s="99">
        <v>22802000</v>
      </c>
      <c r="E25" s="99">
        <v>21183000</v>
      </c>
      <c r="F25" s="79">
        <v>21181777.859999999</v>
      </c>
      <c r="G25" s="17"/>
      <c r="H25" s="17"/>
      <c r="I25" s="61"/>
      <c r="J25" s="61"/>
    </row>
    <row r="26" spans="1:11" ht="15" customHeight="1" thickBot="1" x14ac:dyDescent="0.3">
      <c r="A26" s="76"/>
      <c r="B26" s="80"/>
      <c r="C26" s="81" t="s">
        <v>40</v>
      </c>
      <c r="D26" s="100">
        <f>D24+D25</f>
        <v>31789000</v>
      </c>
      <c r="E26" s="100">
        <f>E24+E25</f>
        <v>39950000</v>
      </c>
      <c r="F26" s="82">
        <f>F24+F25</f>
        <v>39423246.299999997</v>
      </c>
      <c r="G26" s="17"/>
      <c r="H26" s="17"/>
      <c r="I26" s="61"/>
      <c r="J26" s="61"/>
    </row>
    <row r="27" spans="1:11" ht="15" customHeight="1" x14ac:dyDescent="0.25">
      <c r="A27" s="75" t="s">
        <v>4</v>
      </c>
      <c r="B27" s="60" t="s">
        <v>31</v>
      </c>
      <c r="C27" s="49" t="s">
        <v>49</v>
      </c>
      <c r="D27" s="102">
        <v>28000000</v>
      </c>
      <c r="E27" s="102">
        <v>28000000</v>
      </c>
      <c r="F27" s="50">
        <v>28000000</v>
      </c>
      <c r="G27" s="4"/>
      <c r="H27" s="4"/>
      <c r="I27" s="1"/>
      <c r="J27" s="1"/>
    </row>
    <row r="28" spans="1:11" ht="15" customHeight="1" x14ac:dyDescent="0.25">
      <c r="A28" s="76"/>
      <c r="B28" s="56" t="s">
        <v>31</v>
      </c>
      <c r="C28" s="26" t="s">
        <v>50</v>
      </c>
      <c r="D28" s="98">
        <v>2895000</v>
      </c>
      <c r="E28" s="98">
        <v>2895000</v>
      </c>
      <c r="F28" s="27">
        <v>2895000</v>
      </c>
      <c r="G28" s="4"/>
      <c r="H28" s="4"/>
      <c r="I28" s="1"/>
      <c r="J28" s="1"/>
    </row>
    <row r="29" spans="1:11" ht="15" customHeight="1" x14ac:dyDescent="0.25">
      <c r="A29" s="76"/>
      <c r="B29" s="59" t="s">
        <v>31</v>
      </c>
      <c r="C29" s="7" t="s">
        <v>51</v>
      </c>
      <c r="D29" s="101">
        <v>1000000</v>
      </c>
      <c r="E29" s="101">
        <v>1000000</v>
      </c>
      <c r="F29" s="8">
        <v>0</v>
      </c>
      <c r="G29" s="38"/>
      <c r="H29" s="38"/>
      <c r="I29" s="51"/>
      <c r="J29" s="51"/>
    </row>
    <row r="30" spans="1:11" ht="15" customHeight="1" x14ac:dyDescent="0.25">
      <c r="A30" s="76"/>
      <c r="B30" s="59" t="s">
        <v>31</v>
      </c>
      <c r="C30" s="7" t="s">
        <v>23</v>
      </c>
      <c r="D30" s="101">
        <v>10734000</v>
      </c>
      <c r="E30" s="101">
        <v>10734000</v>
      </c>
      <c r="F30" s="8">
        <v>10734000</v>
      </c>
      <c r="G30" s="38"/>
      <c r="H30" s="38"/>
      <c r="I30" s="51"/>
      <c r="J30" s="51"/>
    </row>
    <row r="31" spans="1:11" ht="15" customHeight="1" thickBot="1" x14ac:dyDescent="0.3">
      <c r="A31" s="120"/>
      <c r="B31" s="128" t="s">
        <v>31</v>
      </c>
      <c r="C31" s="129" t="s">
        <v>83</v>
      </c>
      <c r="D31" s="130">
        <v>174000</v>
      </c>
      <c r="E31" s="130">
        <v>0</v>
      </c>
      <c r="F31" s="131">
        <v>0</v>
      </c>
      <c r="G31" s="38"/>
      <c r="H31" s="38"/>
      <c r="I31" s="51"/>
      <c r="J31" s="51"/>
    </row>
    <row r="32" spans="1:11" ht="15" customHeight="1" thickBot="1" x14ac:dyDescent="0.3">
      <c r="A32" s="84" t="s">
        <v>4</v>
      </c>
      <c r="B32" s="148" t="s">
        <v>32</v>
      </c>
      <c r="C32" s="149" t="s">
        <v>26</v>
      </c>
      <c r="D32" s="150">
        <v>471000</v>
      </c>
      <c r="E32" s="150">
        <v>471000</v>
      </c>
      <c r="F32" s="151">
        <v>0</v>
      </c>
      <c r="G32" s="18"/>
      <c r="H32" s="18"/>
      <c r="I32" s="19"/>
      <c r="J32" s="19"/>
      <c r="K32" s="122"/>
    </row>
    <row r="33" spans="1:12" ht="15" customHeight="1" thickBot="1" x14ac:dyDescent="0.3">
      <c r="A33" s="84"/>
      <c r="B33" s="123"/>
      <c r="C33" s="125" t="s">
        <v>35</v>
      </c>
      <c r="D33" s="103">
        <f>D27+D28+D29+D30+D31+D32</f>
        <v>43274000</v>
      </c>
      <c r="E33" s="103">
        <f>E27+E28+E29+E30+E31+E32</f>
        <v>43100000</v>
      </c>
      <c r="F33" s="83">
        <f>F27+F28+F29+F30+F31+F32</f>
        <v>41629000</v>
      </c>
      <c r="G33" s="65"/>
      <c r="H33" s="29"/>
      <c r="I33" s="29"/>
      <c r="J33" s="29"/>
    </row>
    <row r="34" spans="1:12" ht="15" customHeight="1" thickBot="1" x14ac:dyDescent="0.3">
      <c r="A34" s="84"/>
      <c r="B34" s="123"/>
      <c r="C34" s="78" t="s">
        <v>36</v>
      </c>
      <c r="D34" s="103">
        <v>59903000</v>
      </c>
      <c r="E34" s="103">
        <v>35590000</v>
      </c>
      <c r="F34" s="83">
        <v>35589175.780000001</v>
      </c>
      <c r="G34" s="66"/>
      <c r="H34" s="66"/>
      <c r="I34" s="66"/>
      <c r="J34" s="66"/>
    </row>
    <row r="35" spans="1:12" ht="15" customHeight="1" thickBot="1" x14ac:dyDescent="0.3">
      <c r="A35" s="120"/>
      <c r="B35" s="124"/>
      <c r="C35" s="90" t="s">
        <v>40</v>
      </c>
      <c r="D35" s="111">
        <f>D33+D34</f>
        <v>103177000</v>
      </c>
      <c r="E35" s="111">
        <f>E33+E34</f>
        <v>78690000</v>
      </c>
      <c r="F35" s="112">
        <f>F33+F34</f>
        <v>77218175.780000001</v>
      </c>
      <c r="G35" s="66"/>
      <c r="H35" s="66"/>
      <c r="I35" s="66"/>
      <c r="J35" s="66"/>
    </row>
    <row r="36" spans="1:12" ht="15" customHeight="1" x14ac:dyDescent="0.25">
      <c r="A36" s="84" t="s">
        <v>1</v>
      </c>
      <c r="B36" s="71" t="s">
        <v>31</v>
      </c>
      <c r="C36" s="35" t="s">
        <v>52</v>
      </c>
      <c r="D36" s="96">
        <v>16500000</v>
      </c>
      <c r="E36" s="96">
        <v>16500000</v>
      </c>
      <c r="F36" s="36">
        <v>15882903.76</v>
      </c>
      <c r="G36" s="37"/>
      <c r="H36" s="37"/>
      <c r="I36" s="37"/>
      <c r="J36" s="37"/>
    </row>
    <row r="37" spans="1:12" ht="15" customHeight="1" x14ac:dyDescent="0.25">
      <c r="A37" s="84"/>
      <c r="B37" s="55" t="s">
        <v>31</v>
      </c>
      <c r="C37" s="44" t="s">
        <v>53</v>
      </c>
      <c r="D37" s="97">
        <v>1000000</v>
      </c>
      <c r="E37" s="97">
        <v>0</v>
      </c>
      <c r="F37" s="41">
        <v>0</v>
      </c>
      <c r="G37" s="40"/>
      <c r="H37" s="40"/>
      <c r="I37" s="40"/>
      <c r="J37" s="40"/>
    </row>
    <row r="38" spans="1:12" ht="15" customHeight="1" x14ac:dyDescent="0.25">
      <c r="A38" s="84"/>
      <c r="B38" s="55" t="s">
        <v>31</v>
      </c>
      <c r="C38" s="44" t="s">
        <v>90</v>
      </c>
      <c r="D38" s="97">
        <v>0</v>
      </c>
      <c r="E38" s="97">
        <v>8000000</v>
      </c>
      <c r="F38" s="41">
        <v>8000000</v>
      </c>
      <c r="G38" s="136"/>
      <c r="H38" s="136"/>
      <c r="I38" s="136"/>
      <c r="J38" s="136"/>
    </row>
    <row r="39" spans="1:12" ht="15" customHeight="1" x14ac:dyDescent="0.25">
      <c r="A39" s="84"/>
      <c r="B39" s="55" t="s">
        <v>66</v>
      </c>
      <c r="C39" s="44" t="s">
        <v>71</v>
      </c>
      <c r="D39" s="97">
        <v>0</v>
      </c>
      <c r="E39" s="97">
        <v>3387000</v>
      </c>
      <c r="F39" s="41">
        <v>2300953.96</v>
      </c>
      <c r="G39" s="136"/>
      <c r="H39" s="136"/>
      <c r="I39" s="136"/>
      <c r="J39" s="136"/>
    </row>
    <row r="40" spans="1:12" ht="15" customHeight="1" x14ac:dyDescent="0.25">
      <c r="A40" s="84"/>
      <c r="B40" s="55" t="s">
        <v>66</v>
      </c>
      <c r="C40" s="44" t="s">
        <v>72</v>
      </c>
      <c r="D40" s="97">
        <v>0</v>
      </c>
      <c r="E40" s="97">
        <v>4143000</v>
      </c>
      <c r="F40" s="41">
        <v>4143000</v>
      </c>
      <c r="G40" s="136"/>
      <c r="H40" s="136"/>
      <c r="I40" s="136"/>
      <c r="J40" s="136"/>
    </row>
    <row r="41" spans="1:12" ht="15" customHeight="1" thickBot="1" x14ac:dyDescent="0.3">
      <c r="A41" s="84"/>
      <c r="B41" s="128" t="s">
        <v>32</v>
      </c>
      <c r="C41" s="129" t="s">
        <v>73</v>
      </c>
      <c r="D41" s="130">
        <v>0</v>
      </c>
      <c r="E41" s="130">
        <v>2400000</v>
      </c>
      <c r="F41" s="131">
        <v>2400000</v>
      </c>
      <c r="G41" s="136"/>
      <c r="H41" s="136"/>
      <c r="I41" s="136"/>
      <c r="J41" s="136"/>
    </row>
    <row r="42" spans="1:12" s="13" customFormat="1" ht="15" customHeight="1" thickBot="1" x14ac:dyDescent="0.3">
      <c r="A42" s="84"/>
      <c r="B42" s="85"/>
      <c r="C42" s="78" t="s">
        <v>35</v>
      </c>
      <c r="D42" s="99">
        <f>D36+D37+D38+D39+D40+D41</f>
        <v>17500000</v>
      </c>
      <c r="E42" s="99">
        <f>E36+E37+E38+E39+E40+E41</f>
        <v>34430000</v>
      </c>
      <c r="F42" s="79">
        <f>F36+F37+F38+F39+F40+F41</f>
        <v>32726857.719999999</v>
      </c>
      <c r="G42" s="30"/>
      <c r="H42" s="30"/>
      <c r="I42" s="30"/>
      <c r="J42" s="30"/>
      <c r="K42" s="1"/>
      <c r="L42" s="1"/>
    </row>
    <row r="43" spans="1:12" s="13" customFormat="1" ht="15" customHeight="1" thickBot="1" x14ac:dyDescent="0.3">
      <c r="A43" s="84"/>
      <c r="B43" s="86"/>
      <c r="C43" s="78" t="s">
        <v>36</v>
      </c>
      <c r="D43" s="104">
        <v>37449000</v>
      </c>
      <c r="E43" s="104">
        <v>35067000</v>
      </c>
      <c r="F43" s="87">
        <v>35067000</v>
      </c>
      <c r="G43" s="53"/>
      <c r="H43" s="53"/>
      <c r="I43" s="53"/>
      <c r="J43" s="53"/>
      <c r="K43" s="1"/>
      <c r="L43" s="1"/>
    </row>
    <row r="44" spans="1:12" ht="15" customHeight="1" thickBot="1" x14ac:dyDescent="0.3">
      <c r="A44" s="84"/>
      <c r="B44" s="126"/>
      <c r="C44" s="127" t="s">
        <v>40</v>
      </c>
      <c r="D44" s="111">
        <f>D42+D43</f>
        <v>54949000</v>
      </c>
      <c r="E44" s="111">
        <f>E42+E43</f>
        <v>69497000</v>
      </c>
      <c r="F44" s="112">
        <f>F42+F43</f>
        <v>67793857.719999999</v>
      </c>
      <c r="G44" s="52"/>
      <c r="H44" s="52"/>
      <c r="I44" s="52"/>
      <c r="J44" s="52"/>
    </row>
    <row r="45" spans="1:12" s="13" customFormat="1" ht="15" customHeight="1" thickBot="1" x14ac:dyDescent="0.3">
      <c r="A45" s="119" t="s">
        <v>6</v>
      </c>
      <c r="B45" s="85"/>
      <c r="C45" s="78" t="s">
        <v>35</v>
      </c>
      <c r="D45" s="99">
        <v>0</v>
      </c>
      <c r="E45" s="99">
        <v>0</v>
      </c>
      <c r="F45" s="79">
        <v>0</v>
      </c>
      <c r="G45" s="30"/>
      <c r="H45" s="30"/>
      <c r="I45" s="30"/>
      <c r="J45" s="30"/>
      <c r="K45" s="1"/>
      <c r="L45" s="1"/>
    </row>
    <row r="46" spans="1:12" s="13" customFormat="1" ht="15" customHeight="1" thickBot="1" x14ac:dyDescent="0.3">
      <c r="A46" s="84"/>
      <c r="B46" s="86"/>
      <c r="C46" s="78" t="s">
        <v>36</v>
      </c>
      <c r="D46" s="104">
        <v>6542000</v>
      </c>
      <c r="E46" s="104">
        <v>3173000</v>
      </c>
      <c r="F46" s="87">
        <v>3172414.69</v>
      </c>
      <c r="G46" s="53"/>
      <c r="H46" s="53"/>
      <c r="I46" s="53"/>
      <c r="J46" s="53"/>
      <c r="K46" s="1"/>
      <c r="L46" s="1"/>
    </row>
    <row r="47" spans="1:12" ht="15" customHeight="1" thickBot="1" x14ac:dyDescent="0.3">
      <c r="A47" s="84"/>
      <c r="B47" s="88"/>
      <c r="C47" s="81" t="s">
        <v>40</v>
      </c>
      <c r="D47" s="100">
        <f>D45+D46</f>
        <v>6542000</v>
      </c>
      <c r="E47" s="100">
        <f>E45+E46</f>
        <v>3173000</v>
      </c>
      <c r="F47" s="82">
        <f>F45+F46</f>
        <v>3172414.69</v>
      </c>
      <c r="G47" s="52"/>
      <c r="H47" s="52"/>
      <c r="I47" s="52"/>
      <c r="J47" s="52"/>
    </row>
    <row r="48" spans="1:12" ht="15" customHeight="1" x14ac:dyDescent="0.25">
      <c r="A48" s="109" t="s">
        <v>13</v>
      </c>
      <c r="B48" s="71" t="s">
        <v>31</v>
      </c>
      <c r="C48" s="35" t="s">
        <v>54</v>
      </c>
      <c r="D48" s="96">
        <v>4498000</v>
      </c>
      <c r="E48" s="96">
        <v>4346000</v>
      </c>
      <c r="F48" s="36">
        <v>4345981.83</v>
      </c>
      <c r="G48" s="42"/>
      <c r="H48" s="42"/>
      <c r="I48" s="43"/>
      <c r="J48" s="43"/>
    </row>
    <row r="49" spans="1:12" ht="15" customHeight="1" thickBot="1" x14ac:dyDescent="0.3">
      <c r="A49" s="84"/>
      <c r="B49" s="128" t="s">
        <v>31</v>
      </c>
      <c r="C49" s="129" t="s">
        <v>79</v>
      </c>
      <c r="D49" s="130">
        <v>0</v>
      </c>
      <c r="E49" s="130">
        <v>110000</v>
      </c>
      <c r="F49" s="131">
        <v>110000</v>
      </c>
      <c r="G49" s="3"/>
      <c r="H49" s="3"/>
      <c r="I49" s="5"/>
      <c r="J49" s="5"/>
    </row>
    <row r="50" spans="1:12" s="13" customFormat="1" ht="15" customHeight="1" thickBot="1" x14ac:dyDescent="0.3">
      <c r="A50" s="84"/>
      <c r="B50" s="93"/>
      <c r="C50" s="94" t="s">
        <v>35</v>
      </c>
      <c r="D50" s="104">
        <f>D48+D49</f>
        <v>4498000</v>
      </c>
      <c r="E50" s="104">
        <f>E48+E49</f>
        <v>4456000</v>
      </c>
      <c r="F50" s="87">
        <f>F48+F49</f>
        <v>4455981.83</v>
      </c>
      <c r="G50" s="22"/>
      <c r="H50" s="22"/>
      <c r="I50" s="68"/>
      <c r="J50" s="68"/>
      <c r="K50" s="1"/>
      <c r="L50" s="1"/>
    </row>
    <row r="51" spans="1:12" s="13" customFormat="1" ht="15" customHeight="1" thickBot="1" x14ac:dyDescent="0.3">
      <c r="A51" s="84"/>
      <c r="B51" s="86"/>
      <c r="C51" s="78" t="s">
        <v>36</v>
      </c>
      <c r="D51" s="104">
        <v>7844000</v>
      </c>
      <c r="E51" s="104">
        <v>7438000</v>
      </c>
      <c r="F51" s="87">
        <v>7437533.3300000001</v>
      </c>
      <c r="G51" s="4"/>
      <c r="H51" s="4"/>
      <c r="I51" s="5"/>
      <c r="J51" s="5"/>
      <c r="K51" s="1"/>
      <c r="L51" s="1"/>
    </row>
    <row r="52" spans="1:12" ht="15" customHeight="1" thickBot="1" x14ac:dyDescent="0.3">
      <c r="A52" s="84"/>
      <c r="B52" s="88"/>
      <c r="C52" s="81" t="s">
        <v>40</v>
      </c>
      <c r="D52" s="100">
        <f>D50+D51</f>
        <v>12342000</v>
      </c>
      <c r="E52" s="100">
        <f>E50+E51</f>
        <v>11894000</v>
      </c>
      <c r="F52" s="82">
        <f>F50+F51</f>
        <v>11893515.16</v>
      </c>
      <c r="G52" s="17"/>
      <c r="H52" s="17"/>
      <c r="I52" s="64"/>
      <c r="J52" s="64"/>
    </row>
    <row r="53" spans="1:12" s="13" customFormat="1" ht="15" customHeight="1" thickBot="1" x14ac:dyDescent="0.3">
      <c r="A53" s="119" t="s">
        <v>15</v>
      </c>
      <c r="B53" s="93"/>
      <c r="C53" s="94" t="s">
        <v>35</v>
      </c>
      <c r="D53" s="104">
        <v>0</v>
      </c>
      <c r="E53" s="104">
        <v>0</v>
      </c>
      <c r="F53" s="87">
        <v>0</v>
      </c>
      <c r="G53" s="30"/>
      <c r="H53" s="30"/>
      <c r="I53" s="30"/>
      <c r="J53" s="30"/>
      <c r="K53" s="1"/>
      <c r="L53" s="1"/>
    </row>
    <row r="54" spans="1:12" s="13" customFormat="1" ht="15" customHeight="1" thickBot="1" x14ac:dyDescent="0.3">
      <c r="A54" s="84"/>
      <c r="B54" s="85"/>
      <c r="C54" s="78" t="s">
        <v>36</v>
      </c>
      <c r="D54" s="99">
        <v>6018000</v>
      </c>
      <c r="E54" s="99">
        <v>6018000</v>
      </c>
      <c r="F54" s="79">
        <v>6018000</v>
      </c>
      <c r="G54" s="53"/>
      <c r="H54" s="53"/>
      <c r="I54" s="53"/>
      <c r="J54" s="53"/>
      <c r="K54" s="1"/>
      <c r="L54" s="1"/>
    </row>
    <row r="55" spans="1:12" ht="15" customHeight="1" thickBot="1" x14ac:dyDescent="0.3">
      <c r="A55" s="120"/>
      <c r="B55" s="89"/>
      <c r="C55" s="90" t="s">
        <v>40</v>
      </c>
      <c r="D55" s="105">
        <f>D53+D54</f>
        <v>6018000</v>
      </c>
      <c r="E55" s="105">
        <f>E53+E54</f>
        <v>6018000</v>
      </c>
      <c r="F55" s="91">
        <f>F53+F54</f>
        <v>6018000</v>
      </c>
      <c r="G55" s="52"/>
      <c r="H55" s="52"/>
      <c r="I55" s="52"/>
      <c r="J55" s="52"/>
    </row>
    <row r="56" spans="1:12" ht="15" customHeight="1" thickBot="1" x14ac:dyDescent="0.3">
      <c r="A56" s="109" t="s">
        <v>14</v>
      </c>
      <c r="B56" s="71" t="s">
        <v>31</v>
      </c>
      <c r="C56" s="35" t="s">
        <v>55</v>
      </c>
      <c r="D56" s="96">
        <v>6430000</v>
      </c>
      <c r="E56" s="96">
        <v>430000</v>
      </c>
      <c r="F56" s="36">
        <v>430000</v>
      </c>
      <c r="G56" s="21"/>
      <c r="H56" s="21"/>
      <c r="I56" s="31"/>
      <c r="J56" s="31"/>
    </row>
    <row r="57" spans="1:12" s="13" customFormat="1" ht="15" customHeight="1" thickTop="1" thickBot="1" x14ac:dyDescent="0.3">
      <c r="A57" s="84"/>
      <c r="B57" s="93"/>
      <c r="C57" s="94" t="s">
        <v>35</v>
      </c>
      <c r="D57" s="104">
        <f>D56</f>
        <v>6430000</v>
      </c>
      <c r="E57" s="104">
        <f>E56</f>
        <v>430000</v>
      </c>
      <c r="F57" s="87">
        <f>F56</f>
        <v>430000</v>
      </c>
      <c r="G57" s="22"/>
      <c r="H57" s="22"/>
      <c r="I57" s="68"/>
      <c r="J57" s="68"/>
      <c r="K57" s="1"/>
      <c r="L57" s="1"/>
    </row>
    <row r="58" spans="1:12" s="13" customFormat="1" ht="15" customHeight="1" thickBot="1" x14ac:dyDescent="0.3">
      <c r="A58" s="84"/>
      <c r="B58" s="85"/>
      <c r="C58" s="78" t="s">
        <v>36</v>
      </c>
      <c r="D58" s="99">
        <v>2848000</v>
      </c>
      <c r="E58" s="99">
        <v>2205000</v>
      </c>
      <c r="F58" s="79">
        <v>2204341.54</v>
      </c>
      <c r="G58" s="4"/>
      <c r="H58" s="4"/>
      <c r="I58" s="5"/>
      <c r="J58" s="5"/>
      <c r="K58" s="1"/>
      <c r="L58" s="1"/>
    </row>
    <row r="59" spans="1:12" ht="15" customHeight="1" thickBot="1" x14ac:dyDescent="0.3">
      <c r="A59" s="84"/>
      <c r="B59" s="88"/>
      <c r="C59" s="81" t="s">
        <v>40</v>
      </c>
      <c r="D59" s="100">
        <f>D57+D58</f>
        <v>9278000</v>
      </c>
      <c r="E59" s="100">
        <f>E57+E58</f>
        <v>2635000</v>
      </c>
      <c r="F59" s="82">
        <f>F57+F58</f>
        <v>2634341.54</v>
      </c>
      <c r="G59" s="17"/>
      <c r="H59" s="17"/>
      <c r="I59" s="64"/>
      <c r="J59" s="64"/>
    </row>
    <row r="60" spans="1:12" ht="15" customHeight="1" thickBot="1" x14ac:dyDescent="0.3">
      <c r="A60" s="75" t="s">
        <v>16</v>
      </c>
      <c r="B60" s="143" t="s">
        <v>66</v>
      </c>
      <c r="C60" s="144" t="s">
        <v>84</v>
      </c>
      <c r="D60" s="145">
        <v>0</v>
      </c>
      <c r="E60" s="145">
        <v>3239000</v>
      </c>
      <c r="F60" s="146">
        <v>3239000</v>
      </c>
      <c r="G60" s="17"/>
      <c r="H60" s="17"/>
      <c r="I60" s="64"/>
      <c r="J60" s="64"/>
    </row>
    <row r="61" spans="1:12" s="13" customFormat="1" ht="15" customHeight="1" thickBot="1" x14ac:dyDescent="0.3">
      <c r="A61" s="76"/>
      <c r="B61" s="93"/>
      <c r="C61" s="94" t="s">
        <v>35</v>
      </c>
      <c r="D61" s="104">
        <f>D60</f>
        <v>0</v>
      </c>
      <c r="E61" s="104">
        <f>E60</f>
        <v>3239000</v>
      </c>
      <c r="F61" s="87">
        <f>F60</f>
        <v>3239000</v>
      </c>
      <c r="G61" s="4"/>
      <c r="H61" s="4"/>
      <c r="I61" s="1"/>
      <c r="J61" s="1"/>
      <c r="K61" s="1"/>
      <c r="L61" s="1"/>
    </row>
    <row r="62" spans="1:12" s="13" customFormat="1" ht="15" customHeight="1" thickBot="1" x14ac:dyDescent="0.3">
      <c r="A62" s="76"/>
      <c r="B62" s="77"/>
      <c r="C62" s="78" t="s">
        <v>36</v>
      </c>
      <c r="D62" s="99">
        <v>13974000</v>
      </c>
      <c r="E62" s="99">
        <v>10265000</v>
      </c>
      <c r="F62" s="79">
        <v>10264955.9</v>
      </c>
      <c r="G62" s="4"/>
      <c r="H62" s="4"/>
      <c r="I62" s="1"/>
      <c r="J62" s="1"/>
      <c r="K62" s="1"/>
      <c r="L62" s="1"/>
    </row>
    <row r="63" spans="1:12" ht="15" customHeight="1" thickBot="1" x14ac:dyDescent="0.3">
      <c r="A63" s="113"/>
      <c r="B63" s="92"/>
      <c r="C63" s="90" t="s">
        <v>40</v>
      </c>
      <c r="D63" s="105">
        <f>D62</f>
        <v>13974000</v>
      </c>
      <c r="E63" s="105">
        <f>E61+E62</f>
        <v>13504000</v>
      </c>
      <c r="F63" s="91">
        <f>F61+F62</f>
        <v>13503955.9</v>
      </c>
      <c r="G63" s="17"/>
      <c r="H63" s="17"/>
      <c r="I63" s="61"/>
      <c r="J63" s="61"/>
    </row>
    <row r="64" spans="1:12" ht="15" customHeight="1" thickBot="1" x14ac:dyDescent="0.3">
      <c r="A64" s="109" t="s">
        <v>3</v>
      </c>
      <c r="B64" s="71" t="s">
        <v>31</v>
      </c>
      <c r="C64" s="35" t="s">
        <v>24</v>
      </c>
      <c r="D64" s="96">
        <v>15000000</v>
      </c>
      <c r="E64" s="96">
        <v>14241000</v>
      </c>
      <c r="F64" s="36">
        <v>14240567.84</v>
      </c>
      <c r="G64" s="4"/>
      <c r="H64" s="4"/>
      <c r="I64" s="48"/>
      <c r="J64" s="5"/>
    </row>
    <row r="65" spans="1:12" s="13" customFormat="1" ht="15" customHeight="1" thickBot="1" x14ac:dyDescent="0.3">
      <c r="A65" s="84"/>
      <c r="B65" s="93"/>
      <c r="C65" s="94" t="s">
        <v>35</v>
      </c>
      <c r="D65" s="104">
        <f>D64</f>
        <v>15000000</v>
      </c>
      <c r="E65" s="104">
        <f>E64</f>
        <v>14241000</v>
      </c>
      <c r="F65" s="87">
        <f>F64</f>
        <v>14240567.84</v>
      </c>
      <c r="G65" s="4"/>
      <c r="H65" s="4"/>
      <c r="I65" s="1"/>
      <c r="J65" s="1"/>
      <c r="K65" s="1"/>
      <c r="L65" s="1"/>
    </row>
    <row r="66" spans="1:12" s="13" customFormat="1" ht="15" customHeight="1" thickBot="1" x14ac:dyDescent="0.3">
      <c r="A66" s="84"/>
      <c r="B66" s="93"/>
      <c r="C66" s="78" t="s">
        <v>36</v>
      </c>
      <c r="D66" s="104">
        <v>3624000</v>
      </c>
      <c r="E66" s="104">
        <v>3229000</v>
      </c>
      <c r="F66" s="87">
        <v>3228615.64</v>
      </c>
      <c r="G66" s="4"/>
      <c r="H66" s="4"/>
      <c r="I66" s="1"/>
      <c r="J66" s="1"/>
      <c r="K66" s="1"/>
      <c r="L66" s="1"/>
    </row>
    <row r="67" spans="1:12" s="13" customFormat="1" ht="15" customHeight="1" thickBot="1" x14ac:dyDescent="0.3">
      <c r="A67" s="84"/>
      <c r="B67" s="92"/>
      <c r="C67" s="90" t="s">
        <v>40</v>
      </c>
      <c r="D67" s="105">
        <f>D65+D66</f>
        <v>18624000</v>
      </c>
      <c r="E67" s="105">
        <f>E65+E66</f>
        <v>17470000</v>
      </c>
      <c r="F67" s="91">
        <f>F65+F66</f>
        <v>17469183.48</v>
      </c>
      <c r="G67" s="4"/>
      <c r="H67" s="4"/>
      <c r="I67" s="1"/>
      <c r="J67" s="1"/>
      <c r="K67" s="1"/>
      <c r="L67" s="1"/>
    </row>
    <row r="68" spans="1:12" s="13" customFormat="1" ht="15" customHeight="1" thickBot="1" x14ac:dyDescent="0.3">
      <c r="A68" s="119" t="s">
        <v>7</v>
      </c>
      <c r="B68" s="85"/>
      <c r="C68" s="78" t="s">
        <v>35</v>
      </c>
      <c r="D68" s="99">
        <v>0</v>
      </c>
      <c r="E68" s="99">
        <v>0</v>
      </c>
      <c r="F68" s="79">
        <v>0</v>
      </c>
      <c r="G68" s="4"/>
      <c r="H68" s="4"/>
      <c r="I68" s="1"/>
      <c r="J68" s="1"/>
      <c r="K68" s="1"/>
      <c r="L68" s="1"/>
    </row>
    <row r="69" spans="1:12" s="13" customFormat="1" ht="15" customHeight="1" thickBot="1" x14ac:dyDescent="0.3">
      <c r="A69" s="84"/>
      <c r="B69" s="86"/>
      <c r="C69" s="94" t="s">
        <v>36</v>
      </c>
      <c r="D69" s="104">
        <v>2186000</v>
      </c>
      <c r="E69" s="104">
        <v>1301000</v>
      </c>
      <c r="F69" s="87">
        <v>1300262.3700000001</v>
      </c>
      <c r="G69" s="4"/>
      <c r="H69" s="4"/>
      <c r="I69" s="1"/>
      <c r="J69" s="1"/>
      <c r="K69" s="1"/>
      <c r="L69" s="1"/>
    </row>
    <row r="70" spans="1:12" ht="15" customHeight="1" thickBot="1" x14ac:dyDescent="0.3">
      <c r="A70" s="120"/>
      <c r="B70" s="89"/>
      <c r="C70" s="90" t="s">
        <v>20</v>
      </c>
      <c r="D70" s="105">
        <f>D68+D69</f>
        <v>2186000</v>
      </c>
      <c r="E70" s="105">
        <f>E68+E69</f>
        <v>1301000</v>
      </c>
      <c r="F70" s="91">
        <f>F68+F69</f>
        <v>1300262.3700000001</v>
      </c>
      <c r="G70" s="17"/>
      <c r="H70" s="17"/>
      <c r="I70" s="61"/>
      <c r="J70" s="61"/>
    </row>
    <row r="71" spans="1:12" ht="15" customHeight="1" thickBot="1" x14ac:dyDescent="0.3">
      <c r="A71" s="84" t="s">
        <v>5</v>
      </c>
      <c r="B71" s="58" t="s">
        <v>31</v>
      </c>
      <c r="C71" s="26" t="s">
        <v>41</v>
      </c>
      <c r="D71" s="98">
        <v>3300000</v>
      </c>
      <c r="E71" s="98">
        <v>0</v>
      </c>
      <c r="F71" s="27">
        <v>0</v>
      </c>
      <c r="G71" s="17"/>
      <c r="H71" s="17"/>
      <c r="I71" s="61"/>
      <c r="J71" s="61"/>
    </row>
    <row r="72" spans="1:12" ht="15" customHeight="1" thickBot="1" x14ac:dyDescent="0.3">
      <c r="A72" s="84"/>
      <c r="B72" s="93"/>
      <c r="C72" s="94" t="s">
        <v>35</v>
      </c>
      <c r="D72" s="104">
        <f>D71</f>
        <v>3300000</v>
      </c>
      <c r="E72" s="104">
        <f>E71</f>
        <v>0</v>
      </c>
      <c r="F72" s="87">
        <f>F71</f>
        <v>0</v>
      </c>
      <c r="G72" s="17"/>
      <c r="H72" s="17"/>
      <c r="I72" s="61"/>
      <c r="J72" s="61"/>
    </row>
    <row r="73" spans="1:12" ht="15" customHeight="1" thickBot="1" x14ac:dyDescent="0.3">
      <c r="A73" s="84"/>
      <c r="B73" s="86"/>
      <c r="C73" s="94" t="s">
        <v>36</v>
      </c>
      <c r="D73" s="104">
        <v>3782000</v>
      </c>
      <c r="E73" s="104">
        <v>3782000</v>
      </c>
      <c r="F73" s="87">
        <v>3781546.4</v>
      </c>
      <c r="G73" s="17"/>
      <c r="H73" s="17"/>
      <c r="I73" s="61"/>
      <c r="J73" s="61"/>
    </row>
    <row r="74" spans="1:12" ht="15" customHeight="1" thickBot="1" x14ac:dyDescent="0.3">
      <c r="A74" s="120"/>
      <c r="B74" s="89"/>
      <c r="C74" s="90" t="s">
        <v>40</v>
      </c>
      <c r="D74" s="105">
        <f>D72+D73</f>
        <v>7082000</v>
      </c>
      <c r="E74" s="105">
        <f>E72+E73</f>
        <v>3782000</v>
      </c>
      <c r="F74" s="91">
        <f>F72+F73</f>
        <v>3781546.4</v>
      </c>
      <c r="G74" s="17"/>
      <c r="H74" s="17"/>
      <c r="I74" s="61"/>
      <c r="J74" s="61"/>
    </row>
    <row r="75" spans="1:12" ht="15" customHeight="1" x14ac:dyDescent="0.25">
      <c r="A75" s="84" t="s">
        <v>8</v>
      </c>
      <c r="B75" s="71" t="s">
        <v>31</v>
      </c>
      <c r="C75" s="35" t="s">
        <v>80</v>
      </c>
      <c r="D75" s="96">
        <v>5000000</v>
      </c>
      <c r="E75" s="96">
        <v>1038000</v>
      </c>
      <c r="F75" s="36">
        <v>1037677.5</v>
      </c>
      <c r="G75" s="16"/>
      <c r="H75" s="4"/>
      <c r="I75" s="5"/>
      <c r="J75" s="5"/>
    </row>
    <row r="76" spans="1:12" ht="15" customHeight="1" thickBot="1" x14ac:dyDescent="0.3">
      <c r="A76" s="84"/>
      <c r="B76" s="55" t="s">
        <v>31</v>
      </c>
      <c r="C76" s="44" t="s">
        <v>74</v>
      </c>
      <c r="D76" s="97">
        <v>2514000</v>
      </c>
      <c r="E76" s="97">
        <v>2514000</v>
      </c>
      <c r="F76" s="41">
        <v>2513340</v>
      </c>
      <c r="G76" s="34"/>
      <c r="H76" s="18"/>
      <c r="I76" s="19"/>
      <c r="J76" s="19"/>
    </row>
    <row r="77" spans="1:12" ht="15" customHeight="1" thickTop="1" thickBot="1" x14ac:dyDescent="0.3">
      <c r="A77" s="84"/>
      <c r="B77" s="55" t="s">
        <v>31</v>
      </c>
      <c r="C77" s="44" t="s">
        <v>56</v>
      </c>
      <c r="D77" s="97">
        <v>849000</v>
      </c>
      <c r="E77" s="97">
        <v>495000</v>
      </c>
      <c r="F77" s="41">
        <v>494516.27</v>
      </c>
      <c r="G77" s="121"/>
      <c r="H77" s="21"/>
      <c r="I77" s="31"/>
      <c r="J77" s="31"/>
    </row>
    <row r="78" spans="1:12" ht="15" customHeight="1" thickTop="1" thickBot="1" x14ac:dyDescent="0.3">
      <c r="A78" s="84"/>
      <c r="B78" s="55" t="s">
        <v>31</v>
      </c>
      <c r="C78" s="44" t="s">
        <v>57</v>
      </c>
      <c r="D78" s="97">
        <v>5594000</v>
      </c>
      <c r="E78" s="97">
        <v>3452000</v>
      </c>
      <c r="F78" s="41">
        <v>3451831.88</v>
      </c>
      <c r="G78" s="121"/>
      <c r="H78" s="21"/>
      <c r="I78" s="31"/>
      <c r="J78" s="31"/>
      <c r="K78" s="122"/>
    </row>
    <row r="79" spans="1:12" ht="15" customHeight="1" thickTop="1" thickBot="1" x14ac:dyDescent="0.3">
      <c r="A79" s="6"/>
      <c r="B79" s="58" t="s">
        <v>31</v>
      </c>
      <c r="C79" s="26" t="s">
        <v>58</v>
      </c>
      <c r="D79" s="98">
        <v>349000</v>
      </c>
      <c r="E79" s="98">
        <v>203000</v>
      </c>
      <c r="F79" s="27">
        <v>202691.7</v>
      </c>
      <c r="G79" s="32"/>
      <c r="H79" s="32"/>
      <c r="I79" s="31"/>
      <c r="J79" s="31"/>
    </row>
    <row r="80" spans="1:12" ht="15" customHeight="1" thickTop="1" x14ac:dyDescent="0.25">
      <c r="A80" s="6"/>
      <c r="B80" s="59" t="s">
        <v>31</v>
      </c>
      <c r="C80" s="7" t="s">
        <v>94</v>
      </c>
      <c r="D80" s="101">
        <v>160000</v>
      </c>
      <c r="E80" s="101">
        <v>0</v>
      </c>
      <c r="F80" s="8">
        <v>0</v>
      </c>
      <c r="G80" s="3"/>
      <c r="H80" s="3"/>
      <c r="I80" s="5"/>
      <c r="J80" s="5"/>
    </row>
    <row r="81" spans="1:13" ht="15" customHeight="1" thickBot="1" x14ac:dyDescent="0.3">
      <c r="A81" s="6"/>
      <c r="B81" s="128" t="s">
        <v>32</v>
      </c>
      <c r="C81" s="129" t="s">
        <v>76</v>
      </c>
      <c r="D81" s="130">
        <v>0</v>
      </c>
      <c r="E81" s="130">
        <v>204000</v>
      </c>
      <c r="F81" s="131">
        <v>203280</v>
      </c>
      <c r="G81" s="3"/>
      <c r="H81" s="3"/>
      <c r="I81" s="5"/>
      <c r="J81" s="5"/>
    </row>
    <row r="82" spans="1:13" s="13" customFormat="1" ht="15" customHeight="1" thickBot="1" x14ac:dyDescent="0.3">
      <c r="A82" s="84"/>
      <c r="B82" s="85"/>
      <c r="C82" s="78" t="s">
        <v>35</v>
      </c>
      <c r="D82" s="99">
        <f>D75+D76+D77+D78+D79+D80+D81</f>
        <v>14466000</v>
      </c>
      <c r="E82" s="99">
        <f>E75+E76+E77+E78+E79+E80+E81</f>
        <v>7906000</v>
      </c>
      <c r="F82" s="79">
        <f>F75+F76+F77+F78+F79+F80+F81</f>
        <v>7903337.3500000006</v>
      </c>
      <c r="G82" s="22"/>
      <c r="H82" s="22"/>
      <c r="I82" s="47"/>
      <c r="J82" s="47"/>
      <c r="K82" s="5"/>
      <c r="L82" s="5"/>
      <c r="M82" s="11"/>
    </row>
    <row r="83" spans="1:13" s="13" customFormat="1" ht="15" customHeight="1" thickBot="1" x14ac:dyDescent="0.3">
      <c r="A83" s="84"/>
      <c r="B83" s="93"/>
      <c r="C83" s="78" t="s">
        <v>36</v>
      </c>
      <c r="D83" s="99">
        <v>3639000</v>
      </c>
      <c r="E83" s="99">
        <v>2627000</v>
      </c>
      <c r="F83" s="79">
        <v>2625783.9300000002</v>
      </c>
      <c r="G83" s="4"/>
      <c r="H83" s="4"/>
      <c r="I83" s="2"/>
      <c r="J83" s="2"/>
      <c r="K83" s="9"/>
      <c r="L83" s="5"/>
      <c r="M83" s="11"/>
    </row>
    <row r="84" spans="1:13" ht="15" customHeight="1" thickBot="1" x14ac:dyDescent="0.3">
      <c r="A84" s="110"/>
      <c r="B84" s="89"/>
      <c r="C84" s="90" t="s">
        <v>40</v>
      </c>
      <c r="D84" s="105">
        <f>D82+D83</f>
        <v>18105000</v>
      </c>
      <c r="E84" s="105">
        <f>E82+E83</f>
        <v>10533000</v>
      </c>
      <c r="F84" s="91">
        <f>F82+F83</f>
        <v>10529121.280000001</v>
      </c>
      <c r="G84" s="17"/>
      <c r="H84" s="17"/>
      <c r="I84" s="67"/>
      <c r="J84" s="67"/>
      <c r="K84" s="9"/>
      <c r="L84" s="33"/>
      <c r="M84" s="45"/>
    </row>
    <row r="85" spans="1:13" ht="15" customHeight="1" x14ac:dyDescent="0.25">
      <c r="A85" s="75" t="s">
        <v>12</v>
      </c>
      <c r="B85" s="59" t="s">
        <v>31</v>
      </c>
      <c r="C85" s="7" t="s">
        <v>59</v>
      </c>
      <c r="D85" s="101">
        <v>7808000</v>
      </c>
      <c r="E85" s="101">
        <v>361000</v>
      </c>
      <c r="F85" s="8">
        <v>360580</v>
      </c>
      <c r="G85" s="4"/>
      <c r="H85" s="4"/>
      <c r="I85" s="1"/>
      <c r="J85" s="1"/>
    </row>
    <row r="86" spans="1:13" ht="15" customHeight="1" x14ac:dyDescent="0.25">
      <c r="A86" s="76"/>
      <c r="B86" s="59" t="s">
        <v>31</v>
      </c>
      <c r="C86" s="7" t="s">
        <v>25</v>
      </c>
      <c r="D86" s="101">
        <v>4671000</v>
      </c>
      <c r="E86" s="101">
        <v>4043000</v>
      </c>
      <c r="F86" s="8">
        <v>4042271.79</v>
      </c>
      <c r="G86" s="4"/>
      <c r="H86" s="4"/>
      <c r="I86" s="1"/>
      <c r="J86" s="1"/>
    </row>
    <row r="87" spans="1:13" ht="15" customHeight="1" thickBot="1" x14ac:dyDescent="0.3">
      <c r="A87" s="76"/>
      <c r="B87" s="128" t="s">
        <v>66</v>
      </c>
      <c r="C87" s="129" t="s">
        <v>81</v>
      </c>
      <c r="D87" s="130">
        <v>0</v>
      </c>
      <c r="E87" s="130">
        <v>2784000</v>
      </c>
      <c r="F87" s="131">
        <v>2774378.36</v>
      </c>
      <c r="G87" s="4"/>
      <c r="H87" s="4"/>
      <c r="I87" s="1"/>
      <c r="J87" s="1"/>
    </row>
    <row r="88" spans="1:13" s="13" customFormat="1" ht="15" customHeight="1" thickBot="1" x14ac:dyDescent="0.3">
      <c r="A88" s="76"/>
      <c r="B88" s="77"/>
      <c r="C88" s="78" t="s">
        <v>35</v>
      </c>
      <c r="D88" s="99">
        <f>D85+D86+D87</f>
        <v>12479000</v>
      </c>
      <c r="E88" s="99">
        <f>E85+E86+E87</f>
        <v>7188000</v>
      </c>
      <c r="F88" s="79">
        <f>F85+F86+F87</f>
        <v>7177230.1500000004</v>
      </c>
      <c r="G88" s="4"/>
      <c r="H88" s="4"/>
      <c r="I88" s="1"/>
      <c r="J88" s="1"/>
      <c r="K88" s="1"/>
      <c r="L88" s="1"/>
    </row>
    <row r="89" spans="1:13" s="13" customFormat="1" ht="15" customHeight="1" thickBot="1" x14ac:dyDescent="0.3">
      <c r="A89" s="76"/>
      <c r="B89" s="77"/>
      <c r="C89" s="78" t="s">
        <v>36</v>
      </c>
      <c r="D89" s="99">
        <v>2776000</v>
      </c>
      <c r="E89" s="99">
        <v>545000</v>
      </c>
      <c r="F89" s="79">
        <v>544535.84</v>
      </c>
      <c r="G89" s="4"/>
      <c r="H89" s="4"/>
      <c r="I89" s="1"/>
      <c r="J89" s="1"/>
      <c r="K89" s="1"/>
      <c r="L89" s="1"/>
    </row>
    <row r="90" spans="1:13" ht="15" customHeight="1" thickBot="1" x14ac:dyDescent="0.3">
      <c r="A90" s="76"/>
      <c r="B90" s="80"/>
      <c r="C90" s="81" t="s">
        <v>40</v>
      </c>
      <c r="D90" s="100">
        <f>D88+D89</f>
        <v>15255000</v>
      </c>
      <c r="E90" s="100">
        <f>E88+E89</f>
        <v>7733000</v>
      </c>
      <c r="F90" s="82">
        <f>F88+F89</f>
        <v>7721765.9900000002</v>
      </c>
      <c r="G90" s="17"/>
      <c r="H90" s="17"/>
      <c r="I90" s="61"/>
      <c r="J90" s="61"/>
    </row>
    <row r="91" spans="1:13" ht="15" customHeight="1" thickBot="1" x14ac:dyDescent="0.3">
      <c r="A91" s="109" t="s">
        <v>85</v>
      </c>
      <c r="B91" s="57" t="s">
        <v>31</v>
      </c>
      <c r="C91" s="49" t="s">
        <v>60</v>
      </c>
      <c r="D91" s="102">
        <v>64000</v>
      </c>
      <c r="E91" s="102">
        <v>64000</v>
      </c>
      <c r="F91" s="50">
        <v>64000</v>
      </c>
      <c r="G91" s="24"/>
      <c r="H91" s="24"/>
      <c r="I91" s="25"/>
      <c r="J91" s="25"/>
    </row>
    <row r="92" spans="1:13" ht="15" customHeight="1" thickTop="1" thickBot="1" x14ac:dyDescent="0.3">
      <c r="A92" s="84"/>
      <c r="B92" s="128" t="s">
        <v>66</v>
      </c>
      <c r="C92" s="129" t="s">
        <v>91</v>
      </c>
      <c r="D92" s="130">
        <v>0</v>
      </c>
      <c r="E92" s="130">
        <v>148000</v>
      </c>
      <c r="F92" s="131">
        <v>148000</v>
      </c>
      <c r="G92" s="3"/>
      <c r="H92" s="3"/>
      <c r="I92" s="5"/>
      <c r="J92" s="5"/>
    </row>
    <row r="93" spans="1:13" s="13" customFormat="1" ht="15" customHeight="1" thickBot="1" x14ac:dyDescent="0.3">
      <c r="A93" s="84"/>
      <c r="B93" s="85"/>
      <c r="C93" s="78" t="s">
        <v>35</v>
      </c>
      <c r="D93" s="99">
        <f>D91+D92</f>
        <v>64000</v>
      </c>
      <c r="E93" s="99">
        <f>E91+E92</f>
        <v>212000</v>
      </c>
      <c r="F93" s="79">
        <f>F91+F92</f>
        <v>212000</v>
      </c>
      <c r="G93" s="22"/>
      <c r="H93" s="22"/>
      <c r="I93" s="68"/>
      <c r="J93" s="68"/>
      <c r="K93" s="1"/>
      <c r="L93" s="1"/>
    </row>
    <row r="94" spans="1:13" s="13" customFormat="1" ht="15" customHeight="1" thickBot="1" x14ac:dyDescent="0.3">
      <c r="A94" s="84"/>
      <c r="B94" s="77"/>
      <c r="C94" s="78" t="s">
        <v>36</v>
      </c>
      <c r="D94" s="104">
        <v>4917000</v>
      </c>
      <c r="E94" s="104">
        <v>4917000</v>
      </c>
      <c r="F94" s="87">
        <v>4917000</v>
      </c>
      <c r="G94" s="4"/>
      <c r="H94" s="4"/>
      <c r="I94" s="5"/>
      <c r="J94" s="5"/>
      <c r="K94" s="1"/>
      <c r="L94" s="1"/>
    </row>
    <row r="95" spans="1:13" ht="15" customHeight="1" thickBot="1" x14ac:dyDescent="0.3">
      <c r="A95" s="84"/>
      <c r="B95" s="89"/>
      <c r="C95" s="90" t="s">
        <v>40</v>
      </c>
      <c r="D95" s="105">
        <f>D93+D94</f>
        <v>4981000</v>
      </c>
      <c r="E95" s="105">
        <f>E93+E94</f>
        <v>5129000</v>
      </c>
      <c r="F95" s="91">
        <f>F93+F94</f>
        <v>5129000</v>
      </c>
      <c r="G95" s="17"/>
      <c r="H95" s="17"/>
      <c r="I95" s="64"/>
      <c r="J95" s="64"/>
    </row>
    <row r="96" spans="1:13" ht="15" customHeight="1" x14ac:dyDescent="0.25">
      <c r="A96" s="119" t="s">
        <v>2</v>
      </c>
      <c r="B96" s="60" t="s">
        <v>31</v>
      </c>
      <c r="C96" s="49" t="s">
        <v>61</v>
      </c>
      <c r="D96" s="102">
        <v>1530000</v>
      </c>
      <c r="E96" s="102">
        <v>210000</v>
      </c>
      <c r="F96" s="50">
        <v>209403.46</v>
      </c>
      <c r="G96" s="3"/>
      <c r="H96" s="3"/>
      <c r="I96" s="5"/>
      <c r="J96" s="5"/>
    </row>
    <row r="97" spans="1:12" ht="15" customHeight="1" thickBot="1" x14ac:dyDescent="0.3">
      <c r="A97" s="84"/>
      <c r="B97" s="59" t="s">
        <v>66</v>
      </c>
      <c r="C97" s="7" t="s">
        <v>77</v>
      </c>
      <c r="D97" s="101">
        <v>0</v>
      </c>
      <c r="E97" s="101">
        <v>9753000</v>
      </c>
      <c r="F97" s="8">
        <v>8623265.2799999993</v>
      </c>
      <c r="G97" s="3"/>
      <c r="H97" s="3"/>
      <c r="I97" s="5"/>
      <c r="J97" s="5"/>
    </row>
    <row r="98" spans="1:12" s="13" customFormat="1" ht="15" customHeight="1" thickBot="1" x14ac:dyDescent="0.3">
      <c r="A98" s="84"/>
      <c r="B98" s="93"/>
      <c r="C98" s="94" t="s">
        <v>35</v>
      </c>
      <c r="D98" s="104">
        <f>D96+D97</f>
        <v>1530000</v>
      </c>
      <c r="E98" s="104">
        <f>E96+E97</f>
        <v>9963000</v>
      </c>
      <c r="F98" s="87">
        <f>F96+F97</f>
        <v>8832668.7400000002</v>
      </c>
      <c r="G98" s="4"/>
      <c r="H98" s="4"/>
      <c r="I98" s="1"/>
      <c r="J98" s="1"/>
      <c r="K98" s="1"/>
      <c r="L98" s="1"/>
    </row>
    <row r="99" spans="1:12" s="13" customFormat="1" ht="15" customHeight="1" thickBot="1" x14ac:dyDescent="0.3">
      <c r="A99" s="84"/>
      <c r="B99" s="85"/>
      <c r="C99" s="78" t="s">
        <v>36</v>
      </c>
      <c r="D99" s="99">
        <v>8750000</v>
      </c>
      <c r="E99" s="99">
        <v>8750000</v>
      </c>
      <c r="F99" s="79">
        <v>8747744.4299999997</v>
      </c>
      <c r="G99" s="4"/>
      <c r="H99" s="4"/>
      <c r="I99" s="1"/>
      <c r="J99" s="1"/>
      <c r="K99" s="1"/>
      <c r="L99" s="1"/>
    </row>
    <row r="100" spans="1:12" ht="15" customHeight="1" thickBot="1" x14ac:dyDescent="0.3">
      <c r="A100" s="120"/>
      <c r="B100" s="89"/>
      <c r="C100" s="90" t="s">
        <v>40</v>
      </c>
      <c r="D100" s="105">
        <f>D98+D99</f>
        <v>10280000</v>
      </c>
      <c r="E100" s="105">
        <f>E98+E99</f>
        <v>18713000</v>
      </c>
      <c r="F100" s="91">
        <f>F98+F99</f>
        <v>17580413.170000002</v>
      </c>
      <c r="G100" s="17"/>
      <c r="H100" s="17"/>
      <c r="I100" s="61"/>
      <c r="J100" s="61"/>
    </row>
    <row r="101" spans="1:12" ht="15" customHeight="1" thickBot="1" x14ac:dyDescent="0.3">
      <c r="A101" s="84"/>
      <c r="B101" s="132" t="s">
        <v>64</v>
      </c>
      <c r="C101" s="133" t="s">
        <v>65</v>
      </c>
      <c r="D101" s="134">
        <v>0</v>
      </c>
      <c r="E101" s="134">
        <v>390000</v>
      </c>
      <c r="F101" s="135">
        <v>365974.97</v>
      </c>
      <c r="G101" s="17"/>
      <c r="H101" s="17"/>
      <c r="I101" s="61"/>
      <c r="J101" s="61"/>
    </row>
    <row r="102" spans="1:12" s="13" customFormat="1" ht="15" customHeight="1" thickBot="1" x14ac:dyDescent="0.3">
      <c r="A102" s="84" t="s">
        <v>9</v>
      </c>
      <c r="B102" s="77"/>
      <c r="C102" s="78" t="s">
        <v>35</v>
      </c>
      <c r="D102" s="99">
        <v>0</v>
      </c>
      <c r="E102" s="99">
        <f>E101</f>
        <v>390000</v>
      </c>
      <c r="F102" s="79">
        <f>F101</f>
        <v>365974.97</v>
      </c>
      <c r="G102" s="4"/>
      <c r="H102" s="4"/>
      <c r="I102" s="1"/>
      <c r="J102" s="1"/>
      <c r="K102" s="1"/>
      <c r="L102" s="1"/>
    </row>
    <row r="103" spans="1:12" s="13" customFormat="1" ht="15" customHeight="1" thickBot="1" x14ac:dyDescent="0.3">
      <c r="A103" s="84"/>
      <c r="B103" s="77"/>
      <c r="C103" s="78" t="s">
        <v>36</v>
      </c>
      <c r="D103" s="99">
        <v>3636000</v>
      </c>
      <c r="E103" s="99">
        <v>3129000</v>
      </c>
      <c r="F103" s="79">
        <v>3129000</v>
      </c>
      <c r="G103" s="4"/>
      <c r="H103" s="4"/>
      <c r="I103" s="1"/>
      <c r="J103" s="1"/>
      <c r="K103" s="1"/>
      <c r="L103" s="1"/>
    </row>
    <row r="104" spans="1:12" ht="15" customHeight="1" thickBot="1" x14ac:dyDescent="0.3">
      <c r="A104" s="110"/>
      <c r="B104" s="89"/>
      <c r="C104" s="90" t="s">
        <v>40</v>
      </c>
      <c r="D104" s="105">
        <f>D101+D102+D103</f>
        <v>3636000</v>
      </c>
      <c r="E104" s="105">
        <f>E102+E103</f>
        <v>3519000</v>
      </c>
      <c r="F104" s="91">
        <f>F102+F103</f>
        <v>3494974.9699999997</v>
      </c>
      <c r="G104" s="4"/>
      <c r="H104" s="4"/>
      <c r="I104" s="1"/>
      <c r="J104" s="1"/>
    </row>
    <row r="105" spans="1:12" ht="15" customHeight="1" thickBot="1" x14ac:dyDescent="0.3">
      <c r="A105" s="119" t="s">
        <v>17</v>
      </c>
      <c r="B105" s="140"/>
      <c r="C105" s="78" t="s">
        <v>35</v>
      </c>
      <c r="D105" s="99">
        <v>0</v>
      </c>
      <c r="E105" s="99">
        <v>0</v>
      </c>
      <c r="F105" s="79">
        <v>0</v>
      </c>
      <c r="G105" s="4"/>
      <c r="H105" s="4"/>
      <c r="I105" s="1"/>
      <c r="J105" s="1"/>
    </row>
    <row r="106" spans="1:12" ht="15" customHeight="1" thickBot="1" x14ac:dyDescent="0.3">
      <c r="A106" s="84"/>
      <c r="B106" s="93"/>
      <c r="C106" s="94" t="s">
        <v>36</v>
      </c>
      <c r="D106" s="104">
        <v>3022000</v>
      </c>
      <c r="E106" s="104">
        <v>594000</v>
      </c>
      <c r="F106" s="87">
        <v>593155.91</v>
      </c>
      <c r="G106" s="4"/>
      <c r="H106" s="4"/>
      <c r="I106" s="1"/>
      <c r="J106" s="1"/>
    </row>
    <row r="107" spans="1:12" ht="15" customHeight="1" thickBot="1" x14ac:dyDescent="0.3">
      <c r="A107" s="110"/>
      <c r="B107" s="89"/>
      <c r="C107" s="90" t="s">
        <v>40</v>
      </c>
      <c r="D107" s="105">
        <f>D105+D106</f>
        <v>3022000</v>
      </c>
      <c r="E107" s="105">
        <f>E105+E106</f>
        <v>594000</v>
      </c>
      <c r="F107" s="91">
        <f>F105+F106</f>
        <v>593155.91</v>
      </c>
      <c r="G107" s="4"/>
      <c r="H107" s="4"/>
      <c r="I107" s="1"/>
      <c r="J107" s="1"/>
    </row>
    <row r="108" spans="1:12" ht="15" customHeight="1" x14ac:dyDescent="0.25">
      <c r="A108" s="109" t="s">
        <v>18</v>
      </c>
      <c r="B108" s="57" t="s">
        <v>31</v>
      </c>
      <c r="C108" s="49" t="s">
        <v>78</v>
      </c>
      <c r="D108" s="102">
        <v>4825000</v>
      </c>
      <c r="E108" s="102">
        <v>0</v>
      </c>
      <c r="F108" s="50">
        <v>0</v>
      </c>
      <c r="G108" s="46"/>
      <c r="H108" s="46"/>
      <c r="I108" s="63"/>
      <c r="J108" s="63"/>
    </row>
    <row r="109" spans="1:12" ht="15" customHeight="1" thickBot="1" x14ac:dyDescent="0.3">
      <c r="A109" s="84"/>
      <c r="B109" s="59" t="s">
        <v>31</v>
      </c>
      <c r="C109" s="7" t="s">
        <v>62</v>
      </c>
      <c r="D109" s="101">
        <v>3220000</v>
      </c>
      <c r="E109" s="101">
        <f>3220000-2898000</f>
        <v>322000</v>
      </c>
      <c r="F109" s="8">
        <f>3220000-2898000</f>
        <v>322000</v>
      </c>
      <c r="G109" s="20"/>
      <c r="H109" s="20"/>
      <c r="I109" s="19"/>
      <c r="J109" s="19"/>
    </row>
    <row r="110" spans="1:12" s="13" customFormat="1" ht="15" customHeight="1" thickTop="1" thickBot="1" x14ac:dyDescent="0.3">
      <c r="A110" s="84"/>
      <c r="B110" s="93"/>
      <c r="C110" s="94" t="s">
        <v>35</v>
      </c>
      <c r="D110" s="104">
        <f>D108+D109</f>
        <v>8045000</v>
      </c>
      <c r="E110" s="104">
        <f>E108+E109</f>
        <v>322000</v>
      </c>
      <c r="F110" s="87">
        <f>F108+F109</f>
        <v>322000</v>
      </c>
      <c r="G110" s="22"/>
      <c r="H110" s="22"/>
      <c r="I110" s="68"/>
      <c r="J110" s="68"/>
      <c r="K110" s="1"/>
      <c r="L110" s="1"/>
    </row>
    <row r="111" spans="1:12" s="13" customFormat="1" ht="15" customHeight="1" thickBot="1" x14ac:dyDescent="0.3">
      <c r="A111" s="84"/>
      <c r="B111" s="77"/>
      <c r="C111" s="78" t="s">
        <v>36</v>
      </c>
      <c r="D111" s="99">
        <v>6946000</v>
      </c>
      <c r="E111" s="99">
        <v>6946000</v>
      </c>
      <c r="F111" s="79">
        <v>6946000</v>
      </c>
      <c r="G111" s="4"/>
      <c r="H111" s="4"/>
      <c r="I111" s="5"/>
      <c r="J111" s="5"/>
      <c r="K111" s="1"/>
      <c r="L111" s="1"/>
    </row>
    <row r="112" spans="1:12" ht="15" customHeight="1" thickBot="1" x14ac:dyDescent="0.3">
      <c r="A112" s="84"/>
      <c r="B112" s="88"/>
      <c r="C112" s="81" t="s">
        <v>40</v>
      </c>
      <c r="D112" s="100">
        <f>D110+D111</f>
        <v>14991000</v>
      </c>
      <c r="E112" s="100">
        <f>E110+E111</f>
        <v>7268000</v>
      </c>
      <c r="F112" s="82">
        <f>F110+F111</f>
        <v>7268000</v>
      </c>
      <c r="G112" s="17"/>
      <c r="H112" s="17"/>
      <c r="I112" s="64"/>
      <c r="J112" s="64"/>
    </row>
    <row r="113" spans="1:12" ht="15" customHeight="1" thickBot="1" x14ac:dyDescent="0.3">
      <c r="A113" s="119" t="s">
        <v>82</v>
      </c>
      <c r="B113" s="139"/>
      <c r="C113" s="142" t="s">
        <v>92</v>
      </c>
      <c r="D113" s="104">
        <v>0</v>
      </c>
      <c r="E113" s="104">
        <v>30000</v>
      </c>
      <c r="F113" s="87">
        <v>30000</v>
      </c>
      <c r="G113" s="17"/>
      <c r="H113" s="17"/>
      <c r="I113" s="64"/>
      <c r="J113" s="64"/>
    </row>
    <row r="114" spans="1:12" ht="15" customHeight="1" thickBot="1" x14ac:dyDescent="0.3">
      <c r="A114" s="84"/>
      <c r="B114" s="139"/>
      <c r="C114" s="141" t="s">
        <v>35</v>
      </c>
      <c r="D114" s="104">
        <f>D113</f>
        <v>0</v>
      </c>
      <c r="E114" s="104">
        <f>E113</f>
        <v>30000</v>
      </c>
      <c r="F114" s="87">
        <v>30000</v>
      </c>
      <c r="G114" s="17"/>
      <c r="H114" s="17"/>
      <c r="I114" s="64"/>
      <c r="J114" s="64"/>
    </row>
    <row r="115" spans="1:12" ht="15" customHeight="1" thickBot="1" x14ac:dyDescent="0.3">
      <c r="A115" s="84"/>
      <c r="B115" s="93"/>
      <c r="C115" s="94" t="s">
        <v>36</v>
      </c>
      <c r="D115" s="104">
        <v>6068000</v>
      </c>
      <c r="E115" s="104">
        <v>1661000</v>
      </c>
      <c r="F115" s="87">
        <v>1660800</v>
      </c>
      <c r="G115" s="17"/>
      <c r="H115" s="17"/>
      <c r="I115" s="64"/>
      <c r="J115" s="64"/>
    </row>
    <row r="116" spans="1:12" ht="15" customHeight="1" thickBot="1" x14ac:dyDescent="0.3">
      <c r="A116" s="110"/>
      <c r="B116" s="89"/>
      <c r="C116" s="90" t="s">
        <v>40</v>
      </c>
      <c r="D116" s="105">
        <f>D113+D115</f>
        <v>6068000</v>
      </c>
      <c r="E116" s="105">
        <f>E113+E115</f>
        <v>1691000</v>
      </c>
      <c r="F116" s="91">
        <f>F113+F115</f>
        <v>1690800</v>
      </c>
      <c r="G116" s="17"/>
      <c r="H116" s="17"/>
      <c r="I116" s="64"/>
      <c r="J116" s="64"/>
    </row>
    <row r="117" spans="1:12" s="13" customFormat="1" ht="15" customHeight="1" thickBot="1" x14ac:dyDescent="0.3">
      <c r="A117" s="119" t="s">
        <v>11</v>
      </c>
      <c r="B117" s="77"/>
      <c r="C117" s="78" t="s">
        <v>35</v>
      </c>
      <c r="D117" s="99">
        <v>0</v>
      </c>
      <c r="E117" s="99">
        <v>0</v>
      </c>
      <c r="F117" s="79">
        <v>0</v>
      </c>
      <c r="G117" s="4"/>
      <c r="H117" s="4"/>
      <c r="I117" s="5"/>
      <c r="J117" s="5"/>
      <c r="K117" s="1"/>
      <c r="L117" s="1"/>
    </row>
    <row r="118" spans="1:12" s="13" customFormat="1" ht="15" customHeight="1" thickBot="1" x14ac:dyDescent="0.3">
      <c r="A118" s="84"/>
      <c r="B118" s="77"/>
      <c r="C118" s="78" t="s">
        <v>36</v>
      </c>
      <c r="D118" s="99">
        <v>12710000</v>
      </c>
      <c r="E118" s="99">
        <v>2142000</v>
      </c>
      <c r="F118" s="79">
        <v>2142000</v>
      </c>
      <c r="G118" s="4"/>
      <c r="H118" s="4"/>
      <c r="I118" s="5"/>
      <c r="J118" s="5"/>
      <c r="K118" s="1"/>
      <c r="L118" s="1"/>
    </row>
    <row r="119" spans="1:12" ht="15" customHeight="1" thickBot="1" x14ac:dyDescent="0.3">
      <c r="A119" s="120"/>
      <c r="B119" s="89"/>
      <c r="C119" s="90" t="s">
        <v>40</v>
      </c>
      <c r="D119" s="105">
        <f>D117+D118</f>
        <v>12710000</v>
      </c>
      <c r="E119" s="105">
        <f>E117+E118</f>
        <v>2142000</v>
      </c>
      <c r="F119" s="91">
        <f>F117+F118</f>
        <v>2142000</v>
      </c>
      <c r="G119" s="17"/>
      <c r="H119" s="17"/>
      <c r="I119" s="64"/>
      <c r="J119" s="64"/>
    </row>
    <row r="120" spans="1:12" ht="15" customHeight="1" thickBot="1" x14ac:dyDescent="0.3">
      <c r="A120" s="119" t="s">
        <v>86</v>
      </c>
      <c r="B120" s="147" t="s">
        <v>31</v>
      </c>
      <c r="C120" s="7" t="s">
        <v>63</v>
      </c>
      <c r="D120" s="101">
        <v>1058000</v>
      </c>
      <c r="E120" s="101">
        <v>1058000</v>
      </c>
      <c r="F120" s="8">
        <v>1058000</v>
      </c>
      <c r="G120" s="20"/>
      <c r="H120" s="20"/>
      <c r="I120" s="19"/>
      <c r="J120" s="19"/>
    </row>
    <row r="121" spans="1:12" s="13" customFormat="1" ht="15" customHeight="1" thickTop="1" thickBot="1" x14ac:dyDescent="0.3">
      <c r="A121" s="84"/>
      <c r="B121" s="93"/>
      <c r="C121" s="94" t="s">
        <v>35</v>
      </c>
      <c r="D121" s="104">
        <f>D120</f>
        <v>1058000</v>
      </c>
      <c r="E121" s="104">
        <f>E120</f>
        <v>1058000</v>
      </c>
      <c r="F121" s="87">
        <f>F120</f>
        <v>1058000</v>
      </c>
      <c r="G121" s="22"/>
      <c r="H121" s="22"/>
      <c r="I121" s="68"/>
      <c r="J121" s="68"/>
      <c r="K121" s="1"/>
      <c r="L121" s="1"/>
    </row>
    <row r="122" spans="1:12" s="13" customFormat="1" ht="15" customHeight="1" thickBot="1" x14ac:dyDescent="0.3">
      <c r="A122" s="84"/>
      <c r="B122" s="93"/>
      <c r="C122" s="78" t="s">
        <v>36</v>
      </c>
      <c r="D122" s="104">
        <v>5787000</v>
      </c>
      <c r="E122" s="104">
        <v>418000</v>
      </c>
      <c r="F122" s="87">
        <v>417195</v>
      </c>
      <c r="G122" s="4"/>
      <c r="H122" s="4"/>
      <c r="I122" s="5"/>
      <c r="J122" s="5"/>
      <c r="K122" s="1"/>
      <c r="L122" s="1"/>
    </row>
    <row r="123" spans="1:12" ht="15" customHeight="1" thickBot="1" x14ac:dyDescent="0.3">
      <c r="A123" s="110"/>
      <c r="B123" s="89"/>
      <c r="C123" s="90" t="s">
        <v>40</v>
      </c>
      <c r="D123" s="105">
        <f>D121+D122</f>
        <v>6845000</v>
      </c>
      <c r="E123" s="105">
        <f>E121+E122</f>
        <v>1476000</v>
      </c>
      <c r="F123" s="91">
        <f>F121+F122</f>
        <v>1475195</v>
      </c>
      <c r="G123" s="17"/>
      <c r="H123" s="17"/>
      <c r="I123" s="64"/>
      <c r="J123" s="64"/>
    </row>
    <row r="124" spans="1:12" ht="15" customHeight="1" thickBot="1" x14ac:dyDescent="0.3">
      <c r="A124" s="119" t="s">
        <v>87</v>
      </c>
      <c r="B124" s="132" t="s">
        <v>31</v>
      </c>
      <c r="C124" s="133" t="s">
        <v>75</v>
      </c>
      <c r="D124" s="137">
        <v>0</v>
      </c>
      <c r="E124" s="137">
        <v>0</v>
      </c>
      <c r="F124" s="138">
        <v>0</v>
      </c>
      <c r="G124" s="17"/>
      <c r="H124" s="17"/>
      <c r="I124" s="64"/>
      <c r="J124" s="64"/>
    </row>
    <row r="125" spans="1:12" s="13" customFormat="1" ht="15" customHeight="1" thickBot="1" x14ac:dyDescent="0.3">
      <c r="A125" s="84"/>
      <c r="B125" s="85"/>
      <c r="C125" s="78" t="s">
        <v>35</v>
      </c>
      <c r="D125" s="99">
        <v>0</v>
      </c>
      <c r="E125" s="99">
        <f>E124</f>
        <v>0</v>
      </c>
      <c r="F125" s="79">
        <f>F124</f>
        <v>0</v>
      </c>
      <c r="G125" s="4"/>
      <c r="H125" s="4"/>
      <c r="I125" s="1"/>
      <c r="J125" s="1"/>
      <c r="K125" s="1"/>
      <c r="L125" s="1"/>
    </row>
    <row r="126" spans="1:12" s="13" customFormat="1" ht="15" customHeight="1" thickBot="1" x14ac:dyDescent="0.3">
      <c r="A126" s="84"/>
      <c r="B126" s="85"/>
      <c r="C126" s="78" t="s">
        <v>36</v>
      </c>
      <c r="D126" s="99">
        <v>6715000</v>
      </c>
      <c r="E126" s="99">
        <v>2124000</v>
      </c>
      <c r="F126" s="79">
        <v>2095247.82</v>
      </c>
      <c r="G126" s="4"/>
      <c r="H126" s="4"/>
      <c r="I126" s="1"/>
      <c r="J126" s="1"/>
      <c r="K126" s="1"/>
      <c r="L126" s="1"/>
    </row>
    <row r="127" spans="1:12" ht="15" customHeight="1" thickBot="1" x14ac:dyDescent="0.3">
      <c r="A127" s="110"/>
      <c r="B127" s="89"/>
      <c r="C127" s="81" t="s">
        <v>40</v>
      </c>
      <c r="D127" s="105">
        <f>D125+D126</f>
        <v>6715000</v>
      </c>
      <c r="E127" s="105">
        <f>E125+E126</f>
        <v>2124000</v>
      </c>
      <c r="F127" s="91">
        <f>F125+F126</f>
        <v>2095247.82</v>
      </c>
      <c r="G127" s="17"/>
      <c r="H127" s="17"/>
      <c r="I127" s="61"/>
      <c r="J127" s="61"/>
    </row>
    <row r="128" spans="1:12" ht="15" customHeight="1" thickBot="1" x14ac:dyDescent="0.3">
      <c r="A128" s="155" t="s">
        <v>33</v>
      </c>
      <c r="B128" s="156"/>
      <c r="C128" s="157"/>
      <c r="D128" s="106">
        <f t="shared" ref="D128:F129" si="0">D14+D24+D33+D42+D45+D50+D53+D57+D61+D65+D68+D72+D82+D88+D93+D98+D102+D105+D110+D114+D117+D121+D125</f>
        <v>161207000</v>
      </c>
      <c r="E128" s="106">
        <f t="shared" si="0"/>
        <v>170625000</v>
      </c>
      <c r="F128" s="95">
        <f t="shared" si="0"/>
        <v>164508428.89000002</v>
      </c>
      <c r="G128" s="69"/>
      <c r="H128" s="14"/>
      <c r="I128" s="14"/>
      <c r="J128" s="14"/>
    </row>
    <row r="129" spans="1:6" ht="15" customHeight="1" thickBot="1" x14ac:dyDescent="0.3">
      <c r="A129" s="72" t="s">
        <v>37</v>
      </c>
      <c r="B129" s="73"/>
      <c r="C129" s="73"/>
      <c r="D129" s="107">
        <f t="shared" si="0"/>
        <v>258927000</v>
      </c>
      <c r="E129" s="107">
        <f t="shared" si="0"/>
        <v>190093000</v>
      </c>
      <c r="F129" s="114">
        <f t="shared" si="0"/>
        <v>190053086.44</v>
      </c>
    </row>
    <row r="130" spans="1:6" ht="19.5" customHeight="1" thickBot="1" x14ac:dyDescent="0.3">
      <c r="A130" s="115" t="s">
        <v>34</v>
      </c>
      <c r="B130" s="116"/>
      <c r="C130" s="116"/>
      <c r="D130" s="117">
        <f>D128+D129</f>
        <v>420134000</v>
      </c>
      <c r="E130" s="117">
        <f>E128+E129</f>
        <v>360718000</v>
      </c>
      <c r="F130" s="118">
        <f>F128+F129</f>
        <v>354561515.33000004</v>
      </c>
    </row>
    <row r="131" spans="1:6" x14ac:dyDescent="0.25">
      <c r="D131" s="39"/>
      <c r="E131" s="39"/>
    </row>
    <row r="132" spans="1:6" x14ac:dyDescent="0.25">
      <c r="D132" s="39"/>
      <c r="E132" s="39"/>
    </row>
    <row r="133" spans="1:6" x14ac:dyDescent="0.25">
      <c r="D133" s="39"/>
      <c r="E133" s="39"/>
    </row>
  </sheetData>
  <mergeCells count="8">
    <mergeCell ref="A1:F1"/>
    <mergeCell ref="F4:F5"/>
    <mergeCell ref="A128:C128"/>
    <mergeCell ref="A4:A5"/>
    <mergeCell ref="B4:B5"/>
    <mergeCell ref="C4:C5"/>
    <mergeCell ref="D4:D5"/>
    <mergeCell ref="E4:E5"/>
  </mergeCells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 differentFirst="1" scaleWithDoc="0">
    <oddFooter>&amp;C&amp;P/&amp;N</oddFooter>
    <firstHeader>&amp;RPříloha č. 21</firstHeader>
    <firstFooter xml:space="preserve">&amp;C&amp;P/&amp;N
</firstFooter>
  </headerFooter>
  <rowBreaks count="3" manualBreakCount="3">
    <brk id="31" max="5" man="1"/>
    <brk id="55" max="5" man="1"/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 30.6.2019</vt:lpstr>
      <vt:lpstr>'k 30.6.2019'!Názvy_tisku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dannhoferovair</dc:creator>
  <cp:lastModifiedBy>Dannhoferová Irena</cp:lastModifiedBy>
  <cp:lastPrinted>2020-03-31T12:01:15Z</cp:lastPrinted>
  <dcterms:created xsi:type="dcterms:W3CDTF">2011-01-06T08:18:14Z</dcterms:created>
  <dcterms:modified xsi:type="dcterms:W3CDTF">2020-05-31T18:10:43Z</dcterms:modified>
</cp:coreProperties>
</file>