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180" windowWidth="11268" windowHeight="8880" tabRatio="601"/>
  </bookViews>
  <sheets>
    <sheet name="0610300" sheetId="16" r:id="rId1"/>
  </sheets>
  <definedNames>
    <definedName name="_xlnm.Print_Titles" localSheetId="0">'0610300'!$4:$5</definedName>
  </definedNames>
  <calcPr calcId="145621"/>
</workbook>
</file>

<file path=xl/calcChain.xml><?xml version="1.0" encoding="utf-8"?>
<calcChain xmlns="http://schemas.openxmlformats.org/spreadsheetml/2006/main">
  <c r="H62" i="16" l="1"/>
  <c r="G62" i="16"/>
  <c r="J59" i="16"/>
  <c r="I59" i="16"/>
  <c r="I62" i="16" s="1"/>
  <c r="J56" i="16"/>
  <c r="E56" i="16"/>
  <c r="E53" i="16"/>
  <c r="J36" i="16"/>
  <c r="J33" i="16"/>
  <c r="J30" i="16"/>
  <c r="E30" i="16"/>
  <c r="D24" i="16"/>
  <c r="E21" i="16"/>
  <c r="E18" i="16"/>
  <c r="J12" i="16"/>
  <c r="J62" i="16" s="1"/>
  <c r="E9" i="16"/>
</calcChain>
</file>

<file path=xl/sharedStrings.xml><?xml version="1.0" encoding="utf-8"?>
<sst xmlns="http://schemas.openxmlformats.org/spreadsheetml/2006/main" count="57" uniqueCount="57">
  <si>
    <t>Obchodní jméno</t>
  </si>
  <si>
    <t>CELKEM</t>
  </si>
  <si>
    <t>OZO Ostrava s.r.o.</t>
  </si>
  <si>
    <t>1.</t>
  </si>
  <si>
    <t>2.</t>
  </si>
  <si>
    <t>3.</t>
  </si>
  <si>
    <t>4.</t>
  </si>
  <si>
    <t>5.</t>
  </si>
  <si>
    <t>6.</t>
  </si>
  <si>
    <t>Garáže Ostrava, a.s.</t>
  </si>
  <si>
    <t xml:space="preserve">Sportovní a rekreační </t>
  </si>
  <si>
    <t xml:space="preserve">Ostravské komunikace, a.s. </t>
  </si>
  <si>
    <t>7.</t>
  </si>
  <si>
    <t xml:space="preserve">Krematorium Ostrava, a.s. </t>
  </si>
  <si>
    <t>8.</t>
  </si>
  <si>
    <t>9.</t>
  </si>
  <si>
    <t>10.</t>
  </si>
  <si>
    <t>11.</t>
  </si>
  <si>
    <t>12.</t>
  </si>
  <si>
    <t>13.</t>
  </si>
  <si>
    <t xml:space="preserve">zařízení města Ostravy, s.r.o. </t>
  </si>
  <si>
    <t>Společnost pro využití letiště</t>
  </si>
  <si>
    <t>Ostrava, a.s.</t>
  </si>
  <si>
    <t>Technické služby, a.s. Slezská Ostrava</t>
  </si>
  <si>
    <t>14.</t>
  </si>
  <si>
    <t>Dopravní podnik Ostrava a.s.</t>
  </si>
  <si>
    <t>15.</t>
  </si>
  <si>
    <t>*</t>
  </si>
  <si>
    <t xml:space="preserve">Dům kultury města Ostravy, a.s. </t>
  </si>
  <si>
    <t>VÍTKOVICE ARÉNA, a.s.</t>
  </si>
  <si>
    <t>16.</t>
  </si>
  <si>
    <t>v Kč</t>
  </si>
  <si>
    <t>Ostravské městské lesy a zeleň, s.r.o.</t>
  </si>
  <si>
    <t>Koordinátor ODIS s.r.o.</t>
  </si>
  <si>
    <t>OVANET a.s.</t>
  </si>
  <si>
    <t>17.</t>
  </si>
  <si>
    <t>Dům seniorů v Krásném Poli s.r.o.</t>
  </si>
  <si>
    <t>Moravskoslezské inovační centrum</t>
  </si>
  <si>
    <t>Opravy a údržba komunikací Ostrava, s.r.o.</t>
  </si>
  <si>
    <t>18.</t>
  </si>
  <si>
    <t>Ostrava-Mošnov, a.s.</t>
  </si>
  <si>
    <t>AKORD &amp; POKLAD, s.r.o.</t>
  </si>
  <si>
    <t>Černá louka s.r.o.</t>
  </si>
  <si>
    <t xml:space="preserve">Majetkové účasti v osobách s rozhodujícím vlivem k 31.12.2019 - účet 061 </t>
  </si>
  <si>
    <t>poř. číslo</t>
  </si>
  <si>
    <t>Datum vzniku společnosti</t>
  </si>
  <si>
    <t>Základní kapitál v Kč</t>
  </si>
  <si>
    <t>Podíl MO v %</t>
  </si>
  <si>
    <t>Počet akcií</t>
  </si>
  <si>
    <t>Ocenění ekvivalencí k 31.12.2019*</t>
  </si>
  <si>
    <t>Jmenovitá hodnota  celkem</t>
  </si>
  <si>
    <t>Pořizovací cena  celkem</t>
  </si>
  <si>
    <t>Účetní hodnota  k 31.12.2019</t>
  </si>
  <si>
    <t xml:space="preserve">ocenění ekvivalencí (protihodnotou) = ocenění majetkové účasti odpovídající míře účasti města na vlastním kapitálu společnosti </t>
  </si>
  <si>
    <t>Při ocenění ekvivalencí k  31.12.2019 u těchto společností se vycházelo z údajů o vlastním kapitálu z posledních známých účetních výkazů společností k 31.12.2018, které byly ověřeny auditorem, s přihlédnutím k očekávané ztrátě</t>
  </si>
  <si>
    <t>za rok 2019 u těchto společností: Sportovní a rekreační zařízení města Ostravy, s.r.o., AKORD &amp; POKLAD, s.r.o., Dům kultury města Ostravy, a.s., VÍTKOVICE ARÉNA, a.s., Moravskoslezské inovační centrum Ostrava, a.s.,</t>
  </si>
  <si>
    <t>Společnost pro využití letiště Ostrava - Mošnov, a.s. Výsledná hodnota vlastního kapitálu je přepočtena příslušným procentem majetkového podílu města ve společnosti.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</si>
</sst>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0" xfId="0" applyNumberFormat="1" applyBorder="1"/>
    <xf numFmtId="4" fontId="1" fillId="0" borderId="0" xfId="0" applyNumberFormat="1" applyFont="1" applyBorder="1"/>
    <xf numFmtId="3" fontId="0" fillId="0" borderId="0" xfId="0" applyNumberForma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0" borderId="3" xfId="0" applyFont="1" applyBorder="1" applyAlignment="1">
      <alignment horizontal="center"/>
    </xf>
    <xf numFmtId="0" fontId="5" fillId="2" borderId="4" xfId="0" applyFont="1" applyFill="1" applyBorder="1"/>
    <xf numFmtId="0" fontId="4" fillId="0" borderId="5" xfId="0" applyFont="1" applyBorder="1" applyAlignment="1">
      <alignment horizontal="center"/>
    </xf>
    <xf numFmtId="0" fontId="5" fillId="2" borderId="6" xfId="0" applyFont="1" applyFill="1" applyBorder="1"/>
    <xf numFmtId="0" fontId="4" fillId="2" borderId="7" xfId="0" applyFont="1" applyFill="1" applyBorder="1"/>
    <xf numFmtId="0" fontId="4" fillId="2" borderId="4" xfId="0" applyFont="1" applyFill="1" applyBorder="1"/>
    <xf numFmtId="0" fontId="6" fillId="2" borderId="6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6" fillId="2" borderId="9" xfId="0" applyFont="1" applyFill="1" applyBorder="1"/>
    <xf numFmtId="0" fontId="6" fillId="2" borderId="8" xfId="0" applyFont="1" applyFill="1" applyBorder="1"/>
    <xf numFmtId="0" fontId="4" fillId="0" borderId="10" xfId="0" applyFont="1" applyBorder="1" applyAlignment="1">
      <alignment horizontal="center"/>
    </xf>
    <xf numFmtId="0" fontId="0" fillId="0" borderId="11" xfId="0" applyFont="1" applyBorder="1"/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9" fillId="2" borderId="2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2" fontId="9" fillId="2" borderId="13" xfId="0" applyNumberFormat="1" applyFont="1" applyFill="1" applyBorder="1" applyAlignment="1">
      <alignment horizontal="right"/>
    </xf>
    <xf numFmtId="3" fontId="9" fillId="2" borderId="13" xfId="0" applyNumberFormat="1" applyFont="1" applyFill="1" applyBorder="1" applyAlignment="1">
      <alignment horizontal="right"/>
    </xf>
    <xf numFmtId="4" fontId="9" fillId="2" borderId="2" xfId="0" applyNumberFormat="1" applyFont="1" applyFill="1" applyBorder="1"/>
    <xf numFmtId="4" fontId="9" fillId="2" borderId="13" xfId="0" applyNumberFormat="1" applyFont="1" applyFill="1" applyBorder="1"/>
    <xf numFmtId="4" fontId="9" fillId="2" borderId="14" xfId="0" applyNumberFormat="1" applyFont="1" applyFill="1" applyBorder="1"/>
    <xf numFmtId="0" fontId="10" fillId="2" borderId="4" xfId="0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2" fontId="10" fillId="2" borderId="8" xfId="0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4" fontId="10" fillId="2" borderId="4" xfId="0" applyNumberFormat="1" applyFont="1" applyFill="1" applyBorder="1"/>
    <xf numFmtId="4" fontId="10" fillId="2" borderId="8" xfId="0" applyNumberFormat="1" applyFont="1" applyFill="1" applyBorder="1"/>
    <xf numFmtId="4" fontId="10" fillId="2" borderId="15" xfId="0" applyNumberFormat="1" applyFont="1" applyFill="1" applyBorder="1"/>
    <xf numFmtId="4" fontId="10" fillId="2" borderId="6" xfId="0" applyNumberFormat="1" applyFont="1" applyFill="1" applyBorder="1"/>
    <xf numFmtId="14" fontId="9" fillId="2" borderId="7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2" fontId="9" fillId="2" borderId="16" xfId="0" applyNumberFormat="1" applyFont="1" applyFill="1" applyBorder="1" applyAlignment="1">
      <alignment horizontal="right"/>
    </xf>
    <xf numFmtId="3" fontId="9" fillId="2" borderId="16" xfId="0" applyNumberFormat="1" applyFont="1" applyFill="1" applyBorder="1" applyAlignment="1">
      <alignment horizontal="right"/>
    </xf>
    <xf numFmtId="4" fontId="9" fillId="2" borderId="7" xfId="0" applyNumberFormat="1" applyFont="1" applyFill="1" applyBorder="1" applyAlignment="1">
      <alignment horizontal="right"/>
    </xf>
    <xf numFmtId="4" fontId="9" fillId="2" borderId="16" xfId="0" applyNumberFormat="1" applyFont="1" applyFill="1" applyBorder="1" applyAlignment="1">
      <alignment horizontal="right"/>
    </xf>
    <xf numFmtId="4" fontId="9" fillId="2" borderId="17" xfId="0" applyNumberFormat="1" applyFont="1" applyFill="1" applyBorder="1" applyAlignment="1">
      <alignment horizontal="right"/>
    </xf>
    <xf numFmtId="4" fontId="10" fillId="2" borderId="4" xfId="0" applyNumberFormat="1" applyFont="1" applyFill="1" applyBorder="1" applyAlignment="1">
      <alignment horizontal="right"/>
    </xf>
    <xf numFmtId="4" fontId="10" fillId="2" borderId="8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2" fontId="10" fillId="2" borderId="4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4" fontId="10" fillId="2" borderId="6" xfId="0" applyNumberFormat="1" applyFont="1" applyFill="1" applyBorder="1" applyAlignment="1">
      <alignment horizontal="right"/>
    </xf>
    <xf numFmtId="4" fontId="10" fillId="2" borderId="9" xfId="0" applyNumberFormat="1" applyFont="1" applyFill="1" applyBorder="1" applyAlignment="1">
      <alignment horizontal="right"/>
    </xf>
    <xf numFmtId="4" fontId="10" fillId="2" borderId="18" xfId="0" applyNumberFormat="1" applyFont="1" applyFill="1" applyBorder="1" applyAlignment="1">
      <alignment horizontal="right"/>
    </xf>
    <xf numFmtId="14" fontId="9" fillId="2" borderId="16" xfId="0" applyNumberFormat="1" applyFont="1" applyFill="1" applyBorder="1" applyAlignment="1">
      <alignment horizontal="right"/>
    </xf>
    <xf numFmtId="2" fontId="9" fillId="2" borderId="7" xfId="0" applyNumberFormat="1" applyFont="1" applyFill="1" applyBorder="1" applyAlignment="1">
      <alignment horizontal="right"/>
    </xf>
    <xf numFmtId="3" fontId="9" fillId="2" borderId="19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2" borderId="8" xfId="0" applyNumberFormat="1" applyFont="1" applyFill="1" applyBorder="1" applyAlignment="1">
      <alignment horizontal="right"/>
    </xf>
    <xf numFmtId="4" fontId="9" fillId="2" borderId="15" xfId="0" applyNumberFormat="1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2" fontId="10" fillId="2" borderId="6" xfId="0" applyNumberFormat="1" applyFont="1" applyFill="1" applyBorder="1" applyAlignment="1">
      <alignment horizontal="right"/>
    </xf>
    <xf numFmtId="3" fontId="10" fillId="2" borderId="20" xfId="0" applyNumberFormat="1" applyFont="1" applyFill="1" applyBorder="1" applyAlignment="1">
      <alignment horizontal="right"/>
    </xf>
    <xf numFmtId="3" fontId="9" fillId="2" borderId="21" xfId="0" applyNumberFormat="1" applyFont="1" applyFill="1" applyBorder="1" applyAlignment="1">
      <alignment horizontal="right"/>
    </xf>
    <xf numFmtId="14" fontId="9" fillId="2" borderId="4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3" fontId="9" fillId="2" borderId="2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2" fontId="11" fillId="2" borderId="6" xfId="0" applyNumberFormat="1" applyFont="1" applyFill="1" applyBorder="1" applyAlignment="1">
      <alignment horizontal="right"/>
    </xf>
    <xf numFmtId="3" fontId="10" fillId="2" borderId="22" xfId="0" applyNumberFormat="1" applyFont="1" applyFill="1" applyBorder="1" applyAlignment="1">
      <alignment horizontal="right"/>
    </xf>
    <xf numFmtId="4" fontId="10" fillId="0" borderId="6" xfId="0" applyNumberFormat="1" applyFont="1" applyBorder="1"/>
    <xf numFmtId="4" fontId="10" fillId="0" borderId="9" xfId="0" applyNumberFormat="1" applyFont="1" applyBorder="1"/>
    <xf numFmtId="4" fontId="11" fillId="0" borderId="18" xfId="0" applyNumberFormat="1" applyFont="1" applyBorder="1"/>
    <xf numFmtId="3" fontId="9" fillId="2" borderId="0" xfId="0" applyNumberFormat="1" applyFont="1" applyFill="1" applyBorder="1" applyAlignment="1">
      <alignment horizontal="right"/>
    </xf>
    <xf numFmtId="4" fontId="9" fillId="0" borderId="4" xfId="0" applyNumberFormat="1" applyFont="1" applyBorder="1"/>
    <xf numFmtId="4" fontId="9" fillId="0" borderId="8" xfId="0" applyNumberFormat="1" applyFont="1" applyBorder="1"/>
    <xf numFmtId="4" fontId="9" fillId="0" borderId="15" xfId="0" applyNumberFormat="1" applyFont="1" applyBorder="1"/>
    <xf numFmtId="14" fontId="9" fillId="2" borderId="0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2" fontId="9" fillId="2" borderId="6" xfId="0" applyNumberFormat="1" applyFont="1" applyFill="1" applyBorder="1" applyAlignment="1">
      <alignment horizontal="right"/>
    </xf>
    <xf numFmtId="4" fontId="9" fillId="0" borderId="6" xfId="0" applyNumberFormat="1" applyFont="1" applyBorder="1"/>
    <xf numFmtId="4" fontId="9" fillId="0" borderId="9" xfId="0" applyNumberFormat="1" applyFont="1" applyBorder="1"/>
    <xf numFmtId="4" fontId="9" fillId="0" borderId="18" xfId="0" applyNumberFormat="1" applyFont="1" applyBorder="1"/>
    <xf numFmtId="0" fontId="11" fillId="2" borderId="23" xfId="0" applyFont="1" applyFill="1" applyBorder="1" applyAlignment="1">
      <alignment horizontal="right"/>
    </xf>
    <xf numFmtId="14" fontId="9" fillId="2" borderId="8" xfId="0" applyNumberFormat="1" applyFont="1" applyFill="1" applyBorder="1" applyAlignment="1">
      <alignment horizontal="right"/>
    </xf>
    <xf numFmtId="14" fontId="11" fillId="2" borderId="8" xfId="0" applyNumberFormat="1" applyFont="1" applyFill="1" applyBorder="1" applyAlignment="1">
      <alignment horizontal="right"/>
    </xf>
    <xf numFmtId="4" fontId="10" fillId="0" borderId="4" xfId="0" applyNumberFormat="1" applyFont="1" applyBorder="1"/>
    <xf numFmtId="4" fontId="10" fillId="0" borderId="8" xfId="0" applyNumberFormat="1" applyFont="1" applyBorder="1"/>
    <xf numFmtId="4" fontId="10" fillId="0" borderId="15" xfId="0" applyNumberFormat="1" applyFont="1" applyBorder="1"/>
    <xf numFmtId="0" fontId="11" fillId="2" borderId="9" xfId="0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4" fontId="10" fillId="0" borderId="18" xfId="0" applyNumberFormat="1" applyFont="1" applyBorder="1"/>
    <xf numFmtId="3" fontId="9" fillId="2" borderId="8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2" fontId="9" fillId="2" borderId="24" xfId="0" applyNumberFormat="1" applyFont="1" applyFill="1" applyBorder="1" applyAlignment="1">
      <alignment horizontal="right"/>
    </xf>
    <xf numFmtId="3" fontId="10" fillId="2" borderId="24" xfId="0" applyNumberFormat="1" applyFont="1" applyFill="1" applyBorder="1" applyAlignment="1">
      <alignment horizontal="right"/>
    </xf>
    <xf numFmtId="0" fontId="11" fillId="0" borderId="25" xfId="0" applyFont="1" applyBorder="1"/>
    <xf numFmtId="2" fontId="11" fillId="0" borderId="25" xfId="0" applyNumberFormat="1" applyFont="1" applyBorder="1"/>
    <xf numFmtId="3" fontId="11" fillId="0" borderId="25" xfId="0" applyNumberFormat="1" applyFont="1" applyBorder="1"/>
    <xf numFmtId="2" fontId="9" fillId="2" borderId="8" xfId="0" applyNumberFormat="1" applyFont="1" applyFill="1" applyBorder="1" applyAlignment="1">
      <alignment horizontal="right"/>
    </xf>
    <xf numFmtId="2" fontId="10" fillId="2" borderId="9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/>
    </xf>
    <xf numFmtId="4" fontId="12" fillId="0" borderId="26" xfId="0" applyNumberFormat="1" applyFont="1" applyBorder="1"/>
    <xf numFmtId="0" fontId="6" fillId="2" borderId="4" xfId="0" applyFont="1" applyFill="1" applyBorder="1"/>
    <xf numFmtId="0" fontId="7" fillId="0" borderId="27" xfId="0" applyFont="1" applyBorder="1"/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11" fillId="0" borderId="0" xfId="0" applyFont="1" applyBorder="1"/>
    <xf numFmtId="0" fontId="9" fillId="2" borderId="0" xfId="0" applyFont="1" applyFill="1" applyBorder="1"/>
    <xf numFmtId="2" fontId="11" fillId="0" borderId="0" xfId="0" applyNumberFormat="1" applyFont="1" applyBorder="1"/>
    <xf numFmtId="4" fontId="14" fillId="0" borderId="0" xfId="0" applyNumberFormat="1" applyFont="1" applyBorder="1"/>
    <xf numFmtId="0" fontId="11" fillId="0" borderId="0" xfId="0" applyFont="1"/>
    <xf numFmtId="4" fontId="11" fillId="0" borderId="0" xfId="0" applyNumberFormat="1" applyFont="1"/>
    <xf numFmtId="0" fontId="11" fillId="0" borderId="0" xfId="0" applyFont="1" applyFill="1" applyBorder="1"/>
    <xf numFmtId="0" fontId="11" fillId="2" borderId="0" xfId="0" applyFont="1" applyFill="1" applyBorder="1"/>
    <xf numFmtId="0" fontId="6" fillId="0" borderId="28" xfId="0" applyFont="1" applyBorder="1" applyAlignment="1">
      <alignment horizontal="center"/>
    </xf>
    <xf numFmtId="14" fontId="9" fillId="2" borderId="6" xfId="0" applyNumberFormat="1" applyFont="1" applyFill="1" applyBorder="1" applyAlignment="1">
      <alignment horizontal="right"/>
    </xf>
    <xf numFmtId="4" fontId="10" fillId="2" borderId="9" xfId="0" applyNumberFormat="1" applyFont="1" applyFill="1" applyBorder="1"/>
    <xf numFmtId="4" fontId="10" fillId="2" borderId="18" xfId="0" applyNumberFormat="1" applyFont="1" applyFill="1" applyBorder="1"/>
    <xf numFmtId="4" fontId="9" fillId="2" borderId="6" xfId="0" applyNumberFormat="1" applyFont="1" applyFill="1" applyBorder="1" applyAlignment="1">
      <alignment horizontal="right"/>
    </xf>
    <xf numFmtId="0" fontId="10" fillId="2" borderId="23" xfId="0" applyFont="1" applyFill="1" applyBorder="1" applyAlignment="1">
      <alignment horizontal="right"/>
    </xf>
    <xf numFmtId="3" fontId="10" fillId="2" borderId="23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/>
    <xf numFmtId="4" fontId="9" fillId="2" borderId="5" xfId="0" applyNumberFormat="1" applyFont="1" applyFill="1" applyBorder="1" applyAlignment="1">
      <alignment horizontal="right"/>
    </xf>
    <xf numFmtId="0" fontId="11" fillId="2" borderId="22" xfId="0" applyFont="1" applyFill="1" applyBorder="1" applyAlignment="1">
      <alignment horizontal="right"/>
    </xf>
    <xf numFmtId="4" fontId="12" fillId="0" borderId="29" xfId="0" applyNumberFormat="1" applyFont="1" applyBorder="1"/>
    <xf numFmtId="0" fontId="6" fillId="0" borderId="0" xfId="0" applyFont="1" applyBorder="1" applyAlignment="1">
      <alignment horizontal="center"/>
    </xf>
    <xf numFmtId="0" fontId="4" fillId="2" borderId="0" xfId="0" applyFont="1" applyFill="1" applyBorder="1"/>
    <xf numFmtId="2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right"/>
    </xf>
    <xf numFmtId="0" fontId="4" fillId="2" borderId="9" xfId="0" applyFont="1" applyFill="1" applyBorder="1"/>
    <xf numFmtId="0" fontId="6" fillId="0" borderId="30" xfId="0" applyFont="1" applyBorder="1" applyAlignment="1">
      <alignment horizontal="center"/>
    </xf>
    <xf numFmtId="0" fontId="4" fillId="2" borderId="24" xfId="0" applyFont="1" applyFill="1" applyBorder="1"/>
    <xf numFmtId="14" fontId="9" fillId="2" borderId="24" xfId="0" applyNumberFormat="1" applyFont="1" applyFill="1" applyBorder="1" applyAlignment="1">
      <alignment horizontal="right"/>
    </xf>
    <xf numFmtId="3" fontId="9" fillId="2" borderId="24" xfId="0" applyNumberFormat="1" applyFont="1" applyFill="1" applyBorder="1" applyAlignment="1">
      <alignment horizontal="right"/>
    </xf>
    <xf numFmtId="4" fontId="9" fillId="2" borderId="24" xfId="0" applyNumberFormat="1" applyFont="1" applyFill="1" applyBorder="1" applyAlignment="1">
      <alignment horizontal="right"/>
    </xf>
    <xf numFmtId="4" fontId="10" fillId="2" borderId="31" xfId="0" applyNumberFormat="1" applyFont="1" applyFill="1" applyBorder="1" applyAlignment="1">
      <alignment horizontal="right"/>
    </xf>
    <xf numFmtId="4" fontId="10" fillId="2" borderId="32" xfId="0" applyNumberFormat="1" applyFont="1" applyFill="1" applyBorder="1" applyAlignment="1">
      <alignment horizontal="right"/>
    </xf>
    <xf numFmtId="0" fontId="4" fillId="0" borderId="33" xfId="0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9" fillId="2" borderId="13" xfId="0" applyNumberFormat="1" applyFont="1" applyFill="1" applyBorder="1" applyAlignment="1">
      <alignment horizontal="right"/>
    </xf>
    <xf numFmtId="4" fontId="9" fillId="2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11" fillId="0" borderId="0" xfId="0" applyNumberFormat="1" applyFont="1"/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Normal="100" workbookViewId="0">
      <selection activeCell="J1" sqref="J1"/>
    </sheetView>
  </sheetViews>
  <sheetFormatPr defaultRowHeight="13.2" x14ac:dyDescent="0.25"/>
  <cols>
    <col min="1" max="1" width="5.6640625" customWidth="1"/>
    <col min="2" max="2" width="49.33203125" customWidth="1"/>
    <col min="3" max="3" width="14.5546875" customWidth="1"/>
    <col min="4" max="4" width="15.109375" customWidth="1"/>
    <col min="5" max="5" width="10.109375" customWidth="1"/>
    <col min="6" max="6" width="10" customWidth="1"/>
    <col min="7" max="9" width="19" customWidth="1"/>
    <col min="10" max="10" width="19.5546875" customWidth="1"/>
    <col min="11" max="11" width="14.44140625" bestFit="1" customWidth="1"/>
  </cols>
  <sheetData>
    <row r="1" spans="1:11" ht="15" x14ac:dyDescent="0.25">
      <c r="J1" s="111"/>
    </row>
    <row r="2" spans="1:11" ht="21" x14ac:dyDescent="0.4">
      <c r="A2" s="110" t="s">
        <v>43</v>
      </c>
      <c r="B2" s="2"/>
      <c r="C2" s="2"/>
      <c r="D2" s="2"/>
      <c r="E2" s="2"/>
      <c r="F2" s="2"/>
      <c r="G2" s="3"/>
      <c r="H2" s="3"/>
      <c r="I2" s="3"/>
      <c r="J2" s="2"/>
    </row>
    <row r="3" spans="1:11" ht="21.6" thickBot="1" x14ac:dyDescent="0.45">
      <c r="A3" s="7"/>
      <c r="B3" s="2"/>
      <c r="C3" s="2"/>
      <c r="D3" s="2"/>
      <c r="E3" s="2"/>
      <c r="F3" s="2"/>
      <c r="G3" s="3"/>
      <c r="H3" s="8"/>
      <c r="I3" s="8"/>
      <c r="J3" s="150" t="s">
        <v>31</v>
      </c>
    </row>
    <row r="4" spans="1:11" ht="22.2" customHeight="1" x14ac:dyDescent="0.25">
      <c r="A4" s="156" t="s">
        <v>44</v>
      </c>
      <c r="B4" s="158" t="s">
        <v>0</v>
      </c>
      <c r="C4" s="158" t="s">
        <v>45</v>
      </c>
      <c r="D4" s="158" t="s">
        <v>46</v>
      </c>
      <c r="E4" s="158" t="s">
        <v>47</v>
      </c>
      <c r="F4" s="158" t="s">
        <v>48</v>
      </c>
      <c r="G4" s="152" t="s">
        <v>50</v>
      </c>
      <c r="H4" s="152" t="s">
        <v>51</v>
      </c>
      <c r="I4" s="152" t="s">
        <v>52</v>
      </c>
      <c r="J4" s="154" t="s">
        <v>49</v>
      </c>
    </row>
    <row r="5" spans="1:11" ht="22.2" customHeight="1" thickBot="1" x14ac:dyDescent="0.3">
      <c r="A5" s="157"/>
      <c r="B5" s="159"/>
      <c r="C5" s="159"/>
      <c r="D5" s="159"/>
      <c r="E5" s="159"/>
      <c r="F5" s="159"/>
      <c r="G5" s="153"/>
      <c r="H5" s="153"/>
      <c r="I5" s="153"/>
      <c r="J5" s="155"/>
    </row>
    <row r="6" spans="1:11" x14ac:dyDescent="0.25">
      <c r="A6" s="10" t="s">
        <v>3</v>
      </c>
      <c r="B6" s="11" t="s">
        <v>2</v>
      </c>
      <c r="C6" s="27">
        <v>34640</v>
      </c>
      <c r="D6" s="28">
        <v>294206000</v>
      </c>
      <c r="E6" s="29">
        <v>100</v>
      </c>
      <c r="F6" s="30"/>
      <c r="G6" s="31">
        <v>294206000</v>
      </c>
      <c r="H6" s="31">
        <v>417552560.95999998</v>
      </c>
      <c r="I6" s="32">
        <v>500249000</v>
      </c>
      <c r="J6" s="33">
        <v>523883000</v>
      </c>
      <c r="K6" s="6"/>
    </row>
    <row r="7" spans="1:11" x14ac:dyDescent="0.25">
      <c r="A7" s="12"/>
      <c r="B7" s="13"/>
      <c r="C7" s="34"/>
      <c r="D7" s="35"/>
      <c r="E7" s="36"/>
      <c r="F7" s="37"/>
      <c r="G7" s="38"/>
      <c r="H7" s="38"/>
      <c r="I7" s="39"/>
      <c r="J7" s="40"/>
      <c r="K7" s="6"/>
    </row>
    <row r="8" spans="1:11" x14ac:dyDescent="0.25">
      <c r="A8" s="14"/>
      <c r="B8" s="15"/>
      <c r="C8" s="34"/>
      <c r="D8" s="35"/>
      <c r="E8" s="36"/>
      <c r="F8" s="37"/>
      <c r="G8" s="41"/>
      <c r="H8" s="41"/>
      <c r="I8" s="122"/>
      <c r="J8" s="123"/>
      <c r="K8" s="6"/>
    </row>
    <row r="9" spans="1:11" x14ac:dyDescent="0.25">
      <c r="A9" s="12" t="s">
        <v>4</v>
      </c>
      <c r="B9" s="16" t="s">
        <v>25</v>
      </c>
      <c r="C9" s="57">
        <v>34991</v>
      </c>
      <c r="D9" s="43">
        <v>3376764850</v>
      </c>
      <c r="E9" s="58">
        <f>G9/D9*100</f>
        <v>100</v>
      </c>
      <c r="F9" s="59">
        <v>10</v>
      </c>
      <c r="G9" s="46">
        <v>3376764850</v>
      </c>
      <c r="H9" s="60">
        <v>1667041673.1400001</v>
      </c>
      <c r="I9" s="61">
        <v>4387926000</v>
      </c>
      <c r="J9" s="62">
        <v>4487337000</v>
      </c>
      <c r="K9" s="6"/>
    </row>
    <row r="10" spans="1:11" x14ac:dyDescent="0.25">
      <c r="A10" s="12"/>
      <c r="B10" s="13"/>
      <c r="C10" s="63"/>
      <c r="D10" s="35"/>
      <c r="E10" s="52"/>
      <c r="F10" s="53"/>
      <c r="G10" s="49"/>
      <c r="H10" s="49"/>
      <c r="I10" s="50"/>
      <c r="J10" s="51"/>
      <c r="K10" s="6"/>
    </row>
    <row r="11" spans="1:11" x14ac:dyDescent="0.25">
      <c r="A11" s="14"/>
      <c r="B11" s="13"/>
      <c r="C11" s="63"/>
      <c r="D11" s="35"/>
      <c r="E11" s="64"/>
      <c r="F11" s="65"/>
      <c r="G11" s="49"/>
      <c r="H11" s="49"/>
      <c r="I11" s="49"/>
      <c r="J11" s="51"/>
      <c r="K11" s="6"/>
    </row>
    <row r="12" spans="1:11" x14ac:dyDescent="0.25">
      <c r="A12" s="12" t="s">
        <v>5</v>
      </c>
      <c r="B12" s="16" t="s">
        <v>10</v>
      </c>
      <c r="C12" s="42">
        <v>35762</v>
      </c>
      <c r="D12" s="43">
        <v>391813000</v>
      </c>
      <c r="E12" s="58">
        <v>100</v>
      </c>
      <c r="F12" s="66"/>
      <c r="G12" s="46">
        <v>391813000</v>
      </c>
      <c r="H12" s="46">
        <v>322692042.36000001</v>
      </c>
      <c r="I12" s="47">
        <v>380528000</v>
      </c>
      <c r="J12" s="48">
        <f>J13+J14</f>
        <v>374868000</v>
      </c>
      <c r="K12" s="6"/>
    </row>
    <row r="13" spans="1:11" x14ac:dyDescent="0.25">
      <c r="A13" s="12"/>
      <c r="B13" s="17" t="s">
        <v>20</v>
      </c>
      <c r="C13" s="67"/>
      <c r="D13" s="35"/>
      <c r="E13" s="68"/>
      <c r="F13" s="69"/>
      <c r="G13" s="49"/>
      <c r="H13" s="49"/>
      <c r="I13" s="50"/>
      <c r="J13" s="51">
        <v>374990000</v>
      </c>
      <c r="K13" s="6"/>
    </row>
    <row r="14" spans="1:11" x14ac:dyDescent="0.25">
      <c r="A14" s="14"/>
      <c r="B14" s="17"/>
      <c r="C14" s="67"/>
      <c r="D14" s="35"/>
      <c r="E14" s="68"/>
      <c r="F14" s="69"/>
      <c r="G14" s="49"/>
      <c r="H14" s="49"/>
      <c r="I14" s="50"/>
      <c r="J14" s="51">
        <v>-122000</v>
      </c>
      <c r="K14" s="6"/>
    </row>
    <row r="15" spans="1:11" x14ac:dyDescent="0.25">
      <c r="A15" s="12" t="s">
        <v>6</v>
      </c>
      <c r="B15" s="16" t="s">
        <v>11</v>
      </c>
      <c r="C15" s="42">
        <v>35907</v>
      </c>
      <c r="D15" s="43">
        <v>105377646</v>
      </c>
      <c r="E15" s="58">
        <v>100</v>
      </c>
      <c r="F15" s="66">
        <v>311</v>
      </c>
      <c r="G15" s="46">
        <v>105377646</v>
      </c>
      <c r="H15" s="46">
        <v>99369302</v>
      </c>
      <c r="I15" s="47">
        <v>376475000</v>
      </c>
      <c r="J15" s="48">
        <v>397996000</v>
      </c>
      <c r="K15" s="6"/>
    </row>
    <row r="16" spans="1:11" x14ac:dyDescent="0.25">
      <c r="A16" s="12"/>
      <c r="B16" s="17"/>
      <c r="C16" s="67"/>
      <c r="D16" s="35"/>
      <c r="E16" s="68"/>
      <c r="F16" s="69"/>
      <c r="G16" s="49"/>
      <c r="H16" s="49"/>
      <c r="I16" s="50"/>
      <c r="J16" s="51"/>
      <c r="K16" s="6"/>
    </row>
    <row r="17" spans="1:11" x14ac:dyDescent="0.25">
      <c r="A17" s="14"/>
      <c r="B17" s="17"/>
      <c r="C17" s="67"/>
      <c r="D17" s="35"/>
      <c r="E17" s="68"/>
      <c r="F17" s="69"/>
      <c r="G17" s="49"/>
      <c r="H17" s="49"/>
      <c r="I17" s="50"/>
      <c r="J17" s="51"/>
      <c r="K17" s="6"/>
    </row>
    <row r="18" spans="1:11" x14ac:dyDescent="0.25">
      <c r="A18" s="12" t="s">
        <v>7</v>
      </c>
      <c r="B18" s="16" t="s">
        <v>13</v>
      </c>
      <c r="C18" s="42">
        <v>35858</v>
      </c>
      <c r="D18" s="43">
        <v>26318460</v>
      </c>
      <c r="E18" s="58">
        <f>G18/D18*100</f>
        <v>100</v>
      </c>
      <c r="F18" s="66">
        <v>26</v>
      </c>
      <c r="G18" s="46">
        <v>26318460</v>
      </c>
      <c r="H18" s="46">
        <v>38832414</v>
      </c>
      <c r="I18" s="47">
        <v>48606000</v>
      </c>
      <c r="J18" s="48">
        <v>49301000</v>
      </c>
      <c r="K18" s="6"/>
    </row>
    <row r="19" spans="1:11" x14ac:dyDescent="0.25">
      <c r="A19" s="12"/>
      <c r="B19" s="17"/>
      <c r="C19" s="67"/>
      <c r="D19" s="35"/>
      <c r="E19" s="68"/>
      <c r="F19" s="65"/>
      <c r="G19" s="49"/>
      <c r="H19" s="49"/>
      <c r="I19" s="50"/>
      <c r="J19" s="51"/>
      <c r="K19" s="6"/>
    </row>
    <row r="20" spans="1:11" x14ac:dyDescent="0.25">
      <c r="A20" s="14"/>
      <c r="B20" s="18"/>
      <c r="C20" s="130"/>
      <c r="D20" s="71"/>
      <c r="E20" s="72"/>
      <c r="F20" s="73"/>
      <c r="G20" s="74"/>
      <c r="H20" s="74"/>
      <c r="I20" s="75"/>
      <c r="J20" s="76"/>
      <c r="K20" s="6"/>
    </row>
    <row r="21" spans="1:11" x14ac:dyDescent="0.25">
      <c r="A21" s="12" t="s">
        <v>8</v>
      </c>
      <c r="B21" s="17" t="s">
        <v>32</v>
      </c>
      <c r="C21" s="81">
        <v>35978</v>
      </c>
      <c r="D21" s="82">
        <v>100000</v>
      </c>
      <c r="E21" s="68">
        <f>G21/D21*100</f>
        <v>100</v>
      </c>
      <c r="F21" s="82"/>
      <c r="G21" s="78">
        <v>100000</v>
      </c>
      <c r="H21" s="78">
        <v>100000</v>
      </c>
      <c r="I21" s="79">
        <v>16426000</v>
      </c>
      <c r="J21" s="80">
        <v>17798000</v>
      </c>
      <c r="K21" s="6"/>
    </row>
    <row r="22" spans="1:11" x14ac:dyDescent="0.25">
      <c r="A22" s="12"/>
      <c r="B22" s="17"/>
      <c r="C22" s="81"/>
      <c r="D22" s="82"/>
      <c r="E22" s="68"/>
      <c r="F22" s="82"/>
      <c r="G22" s="78"/>
      <c r="H22" s="78"/>
      <c r="I22" s="79"/>
      <c r="J22" s="80"/>
      <c r="K22" s="6"/>
    </row>
    <row r="23" spans="1:11" x14ac:dyDescent="0.25">
      <c r="A23" s="14"/>
      <c r="B23" s="18"/>
      <c r="C23" s="88"/>
      <c r="D23" s="83"/>
      <c r="E23" s="84"/>
      <c r="F23" s="83"/>
      <c r="G23" s="85"/>
      <c r="H23" s="85"/>
      <c r="I23" s="86"/>
      <c r="J23" s="87"/>
      <c r="K23" s="6"/>
    </row>
    <row r="24" spans="1:11" x14ac:dyDescent="0.25">
      <c r="A24" s="12" t="s">
        <v>12</v>
      </c>
      <c r="B24" s="20" t="s">
        <v>34</v>
      </c>
      <c r="C24" s="89">
        <v>36683</v>
      </c>
      <c r="D24" s="82">
        <f>121700000+6500000</f>
        <v>128200000</v>
      </c>
      <c r="E24" s="68">
        <v>100</v>
      </c>
      <c r="F24" s="82">
        <v>1282</v>
      </c>
      <c r="G24" s="78">
        <v>128200000</v>
      </c>
      <c r="H24" s="78">
        <v>131407836.73</v>
      </c>
      <c r="I24" s="79">
        <v>203394000</v>
      </c>
      <c r="J24" s="80">
        <v>201696000</v>
      </c>
      <c r="K24" s="6"/>
    </row>
    <row r="25" spans="1:11" x14ac:dyDescent="0.25">
      <c r="A25" s="12"/>
      <c r="B25" s="20"/>
      <c r="C25" s="90"/>
      <c r="D25" s="37"/>
      <c r="E25" s="68"/>
      <c r="F25" s="35"/>
      <c r="G25" s="91"/>
      <c r="H25" s="91"/>
      <c r="I25" s="92"/>
      <c r="J25" s="93"/>
      <c r="K25" s="6"/>
    </row>
    <row r="26" spans="1:11" x14ac:dyDescent="0.25">
      <c r="A26" s="14"/>
      <c r="B26" s="21"/>
      <c r="C26" s="94"/>
      <c r="D26" s="95"/>
      <c r="E26" s="84"/>
      <c r="F26" s="71"/>
      <c r="G26" s="74"/>
      <c r="H26" s="74"/>
      <c r="I26" s="75"/>
      <c r="J26" s="96"/>
      <c r="K26" s="6"/>
    </row>
    <row r="27" spans="1:11" x14ac:dyDescent="0.25">
      <c r="A27" s="12" t="s">
        <v>14</v>
      </c>
      <c r="B27" s="20" t="s">
        <v>23</v>
      </c>
      <c r="C27" s="89">
        <v>34335</v>
      </c>
      <c r="D27" s="97">
        <v>22797000</v>
      </c>
      <c r="E27" s="68">
        <v>100</v>
      </c>
      <c r="F27" s="82">
        <v>23</v>
      </c>
      <c r="G27" s="78">
        <v>22797000</v>
      </c>
      <c r="H27" s="78">
        <v>25687000</v>
      </c>
      <c r="I27" s="79">
        <v>43339000</v>
      </c>
      <c r="J27" s="80">
        <v>44315000</v>
      </c>
      <c r="K27" s="6"/>
    </row>
    <row r="28" spans="1:11" x14ac:dyDescent="0.25">
      <c r="A28" s="12"/>
      <c r="B28" s="22"/>
      <c r="C28" s="98"/>
      <c r="D28" s="37"/>
      <c r="E28" s="68"/>
      <c r="F28" s="82"/>
      <c r="G28" s="91"/>
      <c r="H28" s="91"/>
      <c r="I28" s="92"/>
      <c r="J28" s="93"/>
      <c r="K28" s="6"/>
    </row>
    <row r="29" spans="1:11" x14ac:dyDescent="0.25">
      <c r="A29" s="14"/>
      <c r="B29" s="21"/>
      <c r="C29" s="94"/>
      <c r="D29" s="95"/>
      <c r="E29" s="84"/>
      <c r="F29" s="83"/>
      <c r="G29" s="74"/>
      <c r="H29" s="74"/>
      <c r="I29" s="75"/>
      <c r="J29" s="96"/>
      <c r="K29" s="6"/>
    </row>
    <row r="30" spans="1:11" x14ac:dyDescent="0.25">
      <c r="A30" s="12" t="s">
        <v>15</v>
      </c>
      <c r="B30" s="20" t="s">
        <v>41</v>
      </c>
      <c r="C30" s="89">
        <v>33969</v>
      </c>
      <c r="D30" s="97">
        <v>51133000</v>
      </c>
      <c r="E30" s="68">
        <f>G30/D30*100</f>
        <v>100</v>
      </c>
      <c r="F30" s="82"/>
      <c r="G30" s="78">
        <v>51133000</v>
      </c>
      <c r="H30" s="78">
        <v>78068720</v>
      </c>
      <c r="I30" s="79">
        <v>56807000</v>
      </c>
      <c r="J30" s="80">
        <f>J31+J32</f>
        <v>62738000</v>
      </c>
      <c r="K30" s="6"/>
    </row>
    <row r="31" spans="1:11" x14ac:dyDescent="0.25">
      <c r="A31" s="12"/>
      <c r="B31" s="22"/>
      <c r="C31" s="98"/>
      <c r="D31" s="37"/>
      <c r="E31" s="68"/>
      <c r="F31" s="82"/>
      <c r="G31" s="91"/>
      <c r="H31" s="91"/>
      <c r="I31" s="92"/>
      <c r="J31" s="93">
        <v>63663000</v>
      </c>
      <c r="K31" s="6"/>
    </row>
    <row r="32" spans="1:11" x14ac:dyDescent="0.25">
      <c r="A32" s="12"/>
      <c r="B32" s="21"/>
      <c r="C32" s="70"/>
      <c r="D32" s="126"/>
      <c r="E32" s="84"/>
      <c r="F32" s="83"/>
      <c r="G32" s="74"/>
      <c r="H32" s="74"/>
      <c r="I32" s="75"/>
      <c r="J32" s="96">
        <v>-925000</v>
      </c>
      <c r="K32" s="6"/>
    </row>
    <row r="33" spans="1:11" x14ac:dyDescent="0.25">
      <c r="A33" s="23" t="s">
        <v>16</v>
      </c>
      <c r="B33" s="20" t="s">
        <v>28</v>
      </c>
      <c r="C33" s="89">
        <v>33878</v>
      </c>
      <c r="D33" s="97">
        <v>91000500</v>
      </c>
      <c r="E33" s="68">
        <v>100</v>
      </c>
      <c r="F33" s="82">
        <v>1030</v>
      </c>
      <c r="G33" s="78">
        <v>91000500</v>
      </c>
      <c r="H33" s="78">
        <v>58713265.899999999</v>
      </c>
      <c r="I33" s="79">
        <v>79791000</v>
      </c>
      <c r="J33" s="80">
        <f>J34+J35</f>
        <v>77649000</v>
      </c>
      <c r="K33" s="6"/>
    </row>
    <row r="34" spans="1:11" x14ac:dyDescent="0.25">
      <c r="A34" s="12"/>
      <c r="B34" s="20"/>
      <c r="C34" s="98"/>
      <c r="D34" s="37"/>
      <c r="E34" s="68"/>
      <c r="F34" s="35"/>
      <c r="G34" s="91"/>
      <c r="H34" s="91"/>
      <c r="I34" s="92"/>
      <c r="J34" s="93">
        <v>80151000</v>
      </c>
      <c r="K34" s="6"/>
    </row>
    <row r="35" spans="1:11" x14ac:dyDescent="0.25">
      <c r="A35" s="14"/>
      <c r="B35" s="137"/>
      <c r="C35" s="94"/>
      <c r="D35" s="95"/>
      <c r="E35" s="84"/>
      <c r="F35" s="71"/>
      <c r="G35" s="74"/>
      <c r="H35" s="74"/>
      <c r="I35" s="75"/>
      <c r="J35" s="96">
        <v>-2502000</v>
      </c>
      <c r="K35" s="6"/>
    </row>
    <row r="36" spans="1:11" x14ac:dyDescent="0.25">
      <c r="A36" s="12" t="s">
        <v>17</v>
      </c>
      <c r="B36" s="17" t="s">
        <v>29</v>
      </c>
      <c r="C36" s="67">
        <v>37438</v>
      </c>
      <c r="D36" s="82">
        <v>1537995000</v>
      </c>
      <c r="E36" s="104">
        <v>100</v>
      </c>
      <c r="F36" s="97">
        <v>164</v>
      </c>
      <c r="G36" s="60">
        <v>1537995000</v>
      </c>
      <c r="H36" s="60">
        <v>1655329115.9400001</v>
      </c>
      <c r="I36" s="61">
        <v>1396192000</v>
      </c>
      <c r="J36" s="62">
        <f>J37+J38</f>
        <v>1355412000</v>
      </c>
      <c r="K36" s="6"/>
    </row>
    <row r="37" spans="1:11" x14ac:dyDescent="0.25">
      <c r="A37" s="12"/>
      <c r="B37" s="17"/>
      <c r="C37" s="67"/>
      <c r="D37" s="35"/>
      <c r="E37" s="104"/>
      <c r="F37" s="37"/>
      <c r="G37" s="49"/>
      <c r="H37" s="49"/>
      <c r="I37" s="50"/>
      <c r="J37" s="51">
        <v>1402403000</v>
      </c>
      <c r="K37" s="6"/>
    </row>
    <row r="38" spans="1:11" x14ac:dyDescent="0.25">
      <c r="A38" s="14"/>
      <c r="B38" s="17"/>
      <c r="C38" s="67"/>
      <c r="D38" s="35"/>
      <c r="E38" s="104"/>
      <c r="F38" s="37"/>
      <c r="G38" s="49"/>
      <c r="H38" s="49"/>
      <c r="I38" s="50"/>
      <c r="J38" s="51">
        <v>-46991000</v>
      </c>
      <c r="K38" s="6"/>
    </row>
    <row r="39" spans="1:11" x14ac:dyDescent="0.25">
      <c r="A39" s="12" t="s">
        <v>18</v>
      </c>
      <c r="B39" s="16" t="s">
        <v>42</v>
      </c>
      <c r="C39" s="42">
        <v>38719</v>
      </c>
      <c r="D39" s="43">
        <v>200000</v>
      </c>
      <c r="E39" s="58">
        <v>100</v>
      </c>
      <c r="F39" s="43"/>
      <c r="G39" s="46">
        <v>200000</v>
      </c>
      <c r="H39" s="46">
        <v>1200000</v>
      </c>
      <c r="I39" s="47">
        <v>6342000</v>
      </c>
      <c r="J39" s="48">
        <v>8111000</v>
      </c>
      <c r="K39" s="6"/>
    </row>
    <row r="40" spans="1:11" x14ac:dyDescent="0.25">
      <c r="A40" s="12"/>
      <c r="B40" s="108"/>
      <c r="C40" s="67"/>
      <c r="D40" s="82"/>
      <c r="E40" s="68"/>
      <c r="F40" s="82"/>
      <c r="G40" s="49"/>
      <c r="H40" s="49"/>
      <c r="I40" s="50"/>
      <c r="J40" s="51"/>
      <c r="K40" s="6"/>
    </row>
    <row r="41" spans="1:11" x14ac:dyDescent="0.25">
      <c r="A41" s="14"/>
      <c r="B41" s="18"/>
      <c r="C41" s="70"/>
      <c r="D41" s="71"/>
      <c r="E41" s="64"/>
      <c r="F41" s="71"/>
      <c r="G41" s="54"/>
      <c r="H41" s="54"/>
      <c r="I41" s="55"/>
      <c r="J41" s="56"/>
      <c r="K41" s="6"/>
    </row>
    <row r="42" spans="1:11" x14ac:dyDescent="0.25">
      <c r="A42" s="25" t="s">
        <v>19</v>
      </c>
      <c r="B42" s="17" t="s">
        <v>36</v>
      </c>
      <c r="C42" s="67">
        <v>42380</v>
      </c>
      <c r="D42" s="82">
        <v>2904000</v>
      </c>
      <c r="E42" s="68">
        <v>100</v>
      </c>
      <c r="F42" s="82"/>
      <c r="G42" s="60">
        <v>2904000</v>
      </c>
      <c r="H42" s="60">
        <v>2459540</v>
      </c>
      <c r="I42" s="61">
        <v>2857000</v>
      </c>
      <c r="J42" s="62">
        <v>2857000</v>
      </c>
      <c r="K42" s="6"/>
    </row>
    <row r="43" spans="1:11" x14ac:dyDescent="0.25">
      <c r="A43" s="26"/>
      <c r="B43" s="17"/>
      <c r="C43" s="67"/>
      <c r="D43" s="35"/>
      <c r="E43" s="68"/>
      <c r="F43" s="82"/>
      <c r="G43" s="60"/>
      <c r="H43" s="60"/>
      <c r="I43" s="50"/>
      <c r="J43" s="51"/>
      <c r="K43" s="6"/>
    </row>
    <row r="44" spans="1:11" ht="13.8" thickBot="1" x14ac:dyDescent="0.3">
      <c r="A44" s="138"/>
      <c r="B44" s="139"/>
      <c r="C44" s="140"/>
      <c r="D44" s="100"/>
      <c r="E44" s="99"/>
      <c r="F44" s="141"/>
      <c r="G44" s="142"/>
      <c r="H44" s="142"/>
      <c r="I44" s="143"/>
      <c r="J44" s="144"/>
      <c r="K44" s="6"/>
    </row>
    <row r="45" spans="1:11" x14ac:dyDescent="0.25">
      <c r="A45" s="132"/>
      <c r="B45" s="133"/>
      <c r="C45" s="81"/>
      <c r="D45" s="53"/>
      <c r="E45" s="134"/>
      <c r="F45" s="77"/>
      <c r="G45" s="135"/>
      <c r="H45" s="135"/>
      <c r="I45" s="136"/>
      <c r="J45" s="136"/>
      <c r="K45" s="6"/>
    </row>
    <row r="46" spans="1:11" ht="13.8" thickBot="1" x14ac:dyDescent="0.3">
      <c r="A46" s="132"/>
      <c r="B46" s="133"/>
      <c r="C46" s="81"/>
      <c r="D46" s="53"/>
      <c r="E46" s="134"/>
      <c r="F46" s="77"/>
      <c r="G46" s="135"/>
      <c r="H46" s="135"/>
      <c r="I46" s="136"/>
      <c r="J46" s="136"/>
      <c r="K46" s="6"/>
    </row>
    <row r="47" spans="1:11" x14ac:dyDescent="0.25">
      <c r="A47" s="145" t="s">
        <v>24</v>
      </c>
      <c r="B47" s="11" t="s">
        <v>38</v>
      </c>
      <c r="C47" s="27">
        <v>42866</v>
      </c>
      <c r="D47" s="28">
        <v>5000000</v>
      </c>
      <c r="E47" s="146">
        <v>100</v>
      </c>
      <c r="F47" s="28"/>
      <c r="G47" s="147">
        <v>5000000</v>
      </c>
      <c r="H47" s="147">
        <v>5000000</v>
      </c>
      <c r="I47" s="148">
        <v>4747000</v>
      </c>
      <c r="J47" s="149">
        <v>4112000</v>
      </c>
      <c r="K47" s="6"/>
    </row>
    <row r="48" spans="1:11" x14ac:dyDescent="0.25">
      <c r="A48" s="26"/>
      <c r="B48" s="17"/>
      <c r="C48" s="67"/>
      <c r="D48" s="35"/>
      <c r="E48" s="68"/>
      <c r="F48" s="82"/>
      <c r="G48" s="49"/>
      <c r="H48" s="49"/>
      <c r="I48" s="50"/>
      <c r="J48" s="51"/>
      <c r="K48" s="6"/>
    </row>
    <row r="49" spans="1:11" x14ac:dyDescent="0.25">
      <c r="A49" s="120"/>
      <c r="B49" s="19"/>
      <c r="C49" s="121"/>
      <c r="D49" s="71"/>
      <c r="E49" s="84"/>
      <c r="F49" s="83"/>
      <c r="G49" s="54"/>
      <c r="H49" s="54"/>
      <c r="I49" s="55"/>
      <c r="J49" s="56"/>
      <c r="K49" s="6"/>
    </row>
    <row r="50" spans="1:11" x14ac:dyDescent="0.25">
      <c r="A50" s="12" t="s">
        <v>26</v>
      </c>
      <c r="B50" s="16" t="s">
        <v>9</v>
      </c>
      <c r="C50" s="42">
        <v>35408</v>
      </c>
      <c r="D50" s="43">
        <v>164400000</v>
      </c>
      <c r="E50" s="44">
        <v>50.97</v>
      </c>
      <c r="F50" s="45">
        <v>1</v>
      </c>
      <c r="G50" s="46">
        <v>83800000</v>
      </c>
      <c r="H50" s="46">
        <v>83245056</v>
      </c>
      <c r="I50" s="47">
        <v>55909502.700000003</v>
      </c>
      <c r="J50" s="48">
        <v>55808582.100000001</v>
      </c>
      <c r="K50" s="6"/>
    </row>
    <row r="51" spans="1:11" x14ac:dyDescent="0.25">
      <c r="A51" s="12"/>
      <c r="B51" s="13"/>
      <c r="C51" s="34"/>
      <c r="D51" s="35"/>
      <c r="E51" s="36"/>
      <c r="F51" s="37"/>
      <c r="G51" s="49"/>
      <c r="H51" s="49"/>
      <c r="I51" s="50"/>
      <c r="J51" s="51"/>
      <c r="K51" s="6"/>
    </row>
    <row r="52" spans="1:11" x14ac:dyDescent="0.25">
      <c r="A52" s="129"/>
      <c r="B52" s="15"/>
      <c r="C52" s="125"/>
      <c r="D52" s="71"/>
      <c r="E52" s="64"/>
      <c r="F52" s="126"/>
      <c r="G52" s="54"/>
      <c r="H52" s="124"/>
      <c r="I52" s="55"/>
      <c r="J52" s="56"/>
      <c r="K52" s="6"/>
    </row>
    <row r="53" spans="1:11" x14ac:dyDescent="0.25">
      <c r="A53" s="25" t="s">
        <v>30</v>
      </c>
      <c r="B53" s="16" t="s">
        <v>33</v>
      </c>
      <c r="C53" s="67">
        <v>35109</v>
      </c>
      <c r="D53" s="82">
        <v>920000</v>
      </c>
      <c r="E53" s="68">
        <f>G53/D53*100</f>
        <v>50</v>
      </c>
      <c r="F53" s="82"/>
      <c r="G53" s="60">
        <v>460000</v>
      </c>
      <c r="H53" s="60">
        <v>479251.1</v>
      </c>
      <c r="I53" s="61">
        <v>733000</v>
      </c>
      <c r="J53" s="62">
        <v>860500</v>
      </c>
      <c r="K53" s="6"/>
    </row>
    <row r="54" spans="1:11" x14ac:dyDescent="0.25">
      <c r="A54" s="26"/>
      <c r="B54" s="17"/>
      <c r="C54" s="67"/>
      <c r="D54" s="35"/>
      <c r="E54" s="68"/>
      <c r="F54" s="82"/>
      <c r="G54" s="60"/>
      <c r="H54" s="60"/>
      <c r="I54" s="50"/>
      <c r="J54" s="51"/>
      <c r="K54" s="6"/>
    </row>
    <row r="55" spans="1:11" x14ac:dyDescent="0.25">
      <c r="A55" s="120"/>
      <c r="B55" s="19"/>
      <c r="C55" s="121"/>
      <c r="D55" s="71"/>
      <c r="E55" s="84"/>
      <c r="F55" s="83"/>
      <c r="G55" s="124"/>
      <c r="H55" s="124"/>
      <c r="I55" s="55"/>
      <c r="J55" s="56"/>
      <c r="K55" s="6"/>
    </row>
    <row r="56" spans="1:11" x14ac:dyDescent="0.25">
      <c r="A56" s="12" t="s">
        <v>35</v>
      </c>
      <c r="B56" s="17" t="s">
        <v>37</v>
      </c>
      <c r="C56" s="67">
        <v>35661</v>
      </c>
      <c r="D56" s="82">
        <v>14000000</v>
      </c>
      <c r="E56" s="68">
        <f>G56/D56*100</f>
        <v>45</v>
      </c>
      <c r="F56" s="97">
        <v>126</v>
      </c>
      <c r="G56" s="60">
        <v>6300000</v>
      </c>
      <c r="H56" s="60">
        <v>6300000</v>
      </c>
      <c r="I56" s="61">
        <v>6250050</v>
      </c>
      <c r="J56" s="62">
        <f>(J57+J58)/100*45</f>
        <v>6226200</v>
      </c>
      <c r="K56" s="6"/>
    </row>
    <row r="57" spans="1:11" x14ac:dyDescent="0.25">
      <c r="A57" s="12"/>
      <c r="B57" s="17" t="s">
        <v>22</v>
      </c>
      <c r="C57" s="67"/>
      <c r="D57" s="35"/>
      <c r="E57" s="36"/>
      <c r="F57" s="37"/>
      <c r="G57" s="49"/>
      <c r="H57" s="49"/>
      <c r="I57" s="50"/>
      <c r="J57" s="51">
        <v>14404000</v>
      </c>
      <c r="K57" s="6"/>
    </row>
    <row r="58" spans="1:11" x14ac:dyDescent="0.25">
      <c r="A58" s="14"/>
      <c r="B58" s="15"/>
      <c r="C58" s="121"/>
      <c r="D58" s="71"/>
      <c r="E58" s="105"/>
      <c r="F58" s="95"/>
      <c r="G58" s="54"/>
      <c r="H58" s="54"/>
      <c r="I58" s="55"/>
      <c r="J58" s="56">
        <v>-568000</v>
      </c>
      <c r="K58" s="6"/>
    </row>
    <row r="59" spans="1:11" x14ac:dyDescent="0.25">
      <c r="A59" s="25" t="s">
        <v>39</v>
      </c>
      <c r="B59" s="17" t="s">
        <v>21</v>
      </c>
      <c r="C59" s="67">
        <v>34822</v>
      </c>
      <c r="D59" s="82">
        <v>2000000</v>
      </c>
      <c r="E59" s="68">
        <v>55</v>
      </c>
      <c r="F59" s="82">
        <v>1100</v>
      </c>
      <c r="G59" s="60">
        <v>1100000</v>
      </c>
      <c r="H59" s="60">
        <v>4040000</v>
      </c>
      <c r="I59" s="61">
        <f>I60+I61</f>
        <v>14544400</v>
      </c>
      <c r="J59" s="62">
        <f>(J60+J61)/100*55</f>
        <v>15804800</v>
      </c>
      <c r="K59" s="6"/>
    </row>
    <row r="60" spans="1:11" x14ac:dyDescent="0.25">
      <c r="A60" s="26"/>
      <c r="B60" s="17" t="s">
        <v>40</v>
      </c>
      <c r="C60" s="67"/>
      <c r="D60" s="35"/>
      <c r="E60" s="68"/>
      <c r="F60" s="35">
        <v>800</v>
      </c>
      <c r="G60" s="49">
        <v>800000</v>
      </c>
      <c r="H60" s="49">
        <v>440000</v>
      </c>
      <c r="I60" s="50">
        <v>10944400</v>
      </c>
      <c r="J60" s="51">
        <v>28982000</v>
      </c>
      <c r="K60" s="6"/>
    </row>
    <row r="61" spans="1:11" x14ac:dyDescent="0.25">
      <c r="A61" s="106"/>
      <c r="B61" s="17"/>
      <c r="C61" s="67"/>
      <c r="D61" s="35"/>
      <c r="E61" s="68"/>
      <c r="F61" s="35">
        <v>300</v>
      </c>
      <c r="G61" s="49">
        <v>300000</v>
      </c>
      <c r="H61" s="49">
        <v>3600000</v>
      </c>
      <c r="I61" s="50">
        <v>3600000</v>
      </c>
      <c r="J61" s="51">
        <v>-246000</v>
      </c>
      <c r="K61" s="6"/>
    </row>
    <row r="62" spans="1:11" ht="16.2" thickBot="1" x14ac:dyDescent="0.35">
      <c r="A62" s="24"/>
      <c r="B62" s="109" t="s">
        <v>1</v>
      </c>
      <c r="C62" s="101"/>
      <c r="D62" s="101"/>
      <c r="E62" s="102"/>
      <c r="F62" s="103"/>
      <c r="G62" s="107">
        <f>G6+G9+G12+G15+G18+G21+G24+G27+G30+G33+G36+G39+G42+G47+G50+G53+G56+G59</f>
        <v>6125469456</v>
      </c>
      <c r="H62" s="107">
        <f>H6+H9+H12+H15+H18+H21+H24+H27+H30+H33+H36+H39+H42+H47+H50+H53+H56+H59</f>
        <v>4597517778.1300011</v>
      </c>
      <c r="I62" s="107">
        <f>I6+I9+I12+I15+I18+I21+I24+I27+I30+I33+I36+I39+I42+I47+I50+I53+I56+I59</f>
        <v>7581115952.6999998</v>
      </c>
      <c r="J62" s="131">
        <f>J6+J9+J12+J15+J18+J21+J24+J27+J30+J33+J36+J39+J42+J47+J50+J53+J56+J59</f>
        <v>7686773082.1000004</v>
      </c>
      <c r="K62" s="6"/>
    </row>
    <row r="63" spans="1:11" x14ac:dyDescent="0.25">
      <c r="A63" s="116" t="s">
        <v>27</v>
      </c>
      <c r="B63" s="112" t="s">
        <v>53</v>
      </c>
      <c r="C63" s="1"/>
      <c r="D63" s="1"/>
      <c r="E63" s="4"/>
      <c r="F63" s="4"/>
      <c r="G63" s="5"/>
      <c r="H63" s="5"/>
      <c r="I63" s="5"/>
      <c r="J63" s="6"/>
      <c r="K63" s="6"/>
    </row>
    <row r="64" spans="1:11" x14ac:dyDescent="0.25">
      <c r="B64" s="112" t="s">
        <v>54</v>
      </c>
      <c r="C64" s="112"/>
      <c r="D64" s="112"/>
      <c r="E64" s="113"/>
      <c r="F64" s="114"/>
      <c r="G64" s="115"/>
      <c r="H64" s="115"/>
      <c r="I64" s="115"/>
      <c r="J64" s="151"/>
      <c r="K64" s="6"/>
    </row>
    <row r="65" spans="2:11" x14ac:dyDescent="0.25">
      <c r="B65" s="112" t="s">
        <v>55</v>
      </c>
      <c r="C65" s="112"/>
      <c r="D65" s="112"/>
      <c r="E65" s="113"/>
      <c r="F65" s="114"/>
      <c r="G65" s="115"/>
      <c r="H65" s="115"/>
      <c r="I65" s="115"/>
      <c r="J65" s="151"/>
      <c r="K65" s="6"/>
    </row>
    <row r="66" spans="2:11" x14ac:dyDescent="0.25">
      <c r="B66" s="112" t="s">
        <v>56</v>
      </c>
      <c r="C66" s="112"/>
      <c r="D66" s="112"/>
      <c r="E66" s="113"/>
      <c r="F66" s="114"/>
      <c r="G66" s="115"/>
      <c r="H66" s="115"/>
      <c r="I66" s="115"/>
      <c r="J66" s="151"/>
      <c r="K66" s="6"/>
    </row>
    <row r="67" spans="2:11" x14ac:dyDescent="0.25">
      <c r="B67" s="118"/>
      <c r="C67" s="112"/>
      <c r="D67" s="112"/>
      <c r="E67" s="113"/>
      <c r="F67" s="114"/>
      <c r="G67" s="115"/>
      <c r="H67" s="115"/>
      <c r="I67" s="115"/>
      <c r="J67" s="151"/>
      <c r="K67" s="6"/>
    </row>
    <row r="68" spans="2:11" x14ac:dyDescent="0.25">
      <c r="B68" s="116"/>
      <c r="C68" s="116"/>
      <c r="D68" s="116"/>
      <c r="E68" s="116"/>
      <c r="F68" s="116"/>
      <c r="G68" s="116"/>
      <c r="H68" s="116"/>
      <c r="I68" s="116"/>
      <c r="J68" s="116"/>
      <c r="K68" s="6"/>
    </row>
    <row r="69" spans="2:11" x14ac:dyDescent="0.25">
      <c r="K69" s="6"/>
    </row>
    <row r="70" spans="2:11" x14ac:dyDescent="0.25">
      <c r="K70" s="6"/>
    </row>
    <row r="71" spans="2:11" x14ac:dyDescent="0.25">
      <c r="K71" s="6"/>
    </row>
    <row r="72" spans="2:11" x14ac:dyDescent="0.25">
      <c r="K72" s="6"/>
    </row>
    <row r="73" spans="2:11" x14ac:dyDescent="0.25">
      <c r="K73" s="6"/>
    </row>
    <row r="74" spans="2:11" x14ac:dyDescent="0.25">
      <c r="K74" s="6"/>
    </row>
    <row r="75" spans="2:11" x14ac:dyDescent="0.25">
      <c r="K75" s="6"/>
    </row>
    <row r="76" spans="2:11" x14ac:dyDescent="0.25">
      <c r="K76" s="6"/>
    </row>
    <row r="77" spans="2:11" x14ac:dyDescent="0.25">
      <c r="K77" s="6"/>
    </row>
    <row r="78" spans="2:11" x14ac:dyDescent="0.25">
      <c r="C78" s="112"/>
      <c r="D78" s="112"/>
      <c r="E78" s="113"/>
      <c r="F78" s="114"/>
      <c r="G78" s="115"/>
      <c r="H78" s="115"/>
      <c r="I78" s="5"/>
      <c r="J78" s="6"/>
      <c r="K78" s="6"/>
    </row>
    <row r="79" spans="2:11" x14ac:dyDescent="0.25">
      <c r="C79" s="112"/>
      <c r="D79" s="112"/>
      <c r="E79" s="113"/>
      <c r="F79" s="114"/>
      <c r="G79" s="115"/>
      <c r="H79" s="115"/>
      <c r="I79" s="5"/>
      <c r="J79" s="6"/>
      <c r="K79" s="6"/>
    </row>
    <row r="80" spans="2:11" x14ac:dyDescent="0.25">
      <c r="C80" s="112"/>
      <c r="D80" s="112"/>
      <c r="E80" s="113"/>
      <c r="F80" s="114"/>
      <c r="G80" s="115"/>
      <c r="H80" s="115"/>
      <c r="I80" s="5"/>
      <c r="J80" s="6"/>
      <c r="K80" s="6"/>
    </row>
    <row r="81" spans="1:11" x14ac:dyDescent="0.25">
      <c r="C81" s="112"/>
      <c r="D81" s="112"/>
      <c r="E81" s="113"/>
      <c r="F81" s="114"/>
      <c r="G81" s="115"/>
      <c r="H81" s="115"/>
      <c r="I81" s="5"/>
      <c r="J81" s="6"/>
      <c r="K81" s="6"/>
    </row>
    <row r="82" spans="1:11" x14ac:dyDescent="0.25">
      <c r="C82" s="112"/>
      <c r="D82" s="112"/>
      <c r="E82" s="113"/>
      <c r="F82" s="114"/>
      <c r="G82" s="115"/>
      <c r="H82" s="115"/>
      <c r="I82" s="5"/>
      <c r="J82" s="6"/>
      <c r="K82" s="6"/>
    </row>
    <row r="83" spans="1:11" x14ac:dyDescent="0.25">
      <c r="C83" s="112"/>
      <c r="D83" s="112"/>
      <c r="E83" s="113"/>
      <c r="F83" s="114"/>
      <c r="G83" s="115"/>
      <c r="H83" s="115"/>
      <c r="I83" s="5"/>
      <c r="J83" s="6"/>
      <c r="K83" s="6"/>
    </row>
    <row r="84" spans="1:11" x14ac:dyDescent="0.25">
      <c r="B84" s="112"/>
      <c r="C84" s="112"/>
      <c r="D84" s="112"/>
      <c r="E84" s="116"/>
      <c r="F84" s="116"/>
      <c r="G84" s="117"/>
      <c r="H84" s="115"/>
      <c r="I84" s="5"/>
    </row>
    <row r="85" spans="1:11" x14ac:dyDescent="0.25">
      <c r="B85" s="118"/>
      <c r="C85" s="112"/>
      <c r="D85" s="112"/>
      <c r="E85" s="116"/>
      <c r="F85" s="116"/>
      <c r="G85" s="117"/>
      <c r="H85" s="115"/>
      <c r="I85" s="5"/>
    </row>
    <row r="86" spans="1:11" x14ac:dyDescent="0.25">
      <c r="B86" s="119"/>
      <c r="C86" s="112"/>
      <c r="D86" s="112"/>
      <c r="E86" s="116"/>
      <c r="F86" s="116"/>
      <c r="G86" s="117"/>
      <c r="H86" s="115"/>
      <c r="I86" s="5"/>
    </row>
    <row r="87" spans="1:11" x14ac:dyDescent="0.25">
      <c r="B87" s="118"/>
      <c r="C87" s="1"/>
      <c r="E87" s="1"/>
      <c r="F87" s="1"/>
      <c r="G87" s="1"/>
      <c r="H87" s="5"/>
      <c r="I87" s="5"/>
    </row>
    <row r="88" spans="1:11" x14ac:dyDescent="0.25">
      <c r="A88" s="128"/>
      <c r="B88" s="127"/>
      <c r="C88" s="1"/>
      <c r="E88" s="1"/>
      <c r="F88" s="1"/>
      <c r="G88" s="1"/>
      <c r="H88" s="5"/>
      <c r="I88" s="5"/>
    </row>
    <row r="89" spans="1:11" x14ac:dyDescent="0.25">
      <c r="B89" s="127"/>
      <c r="C89" s="1"/>
      <c r="D89" s="1"/>
      <c r="E89" s="4"/>
      <c r="F89" s="4"/>
      <c r="G89" s="5"/>
      <c r="H89" s="5"/>
      <c r="I89" s="5"/>
    </row>
    <row r="91" spans="1:11" x14ac:dyDescent="0.25">
      <c r="I91" s="9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 horizontalCentered="1"/>
  <pageMargins left="0.11811023622047245" right="0.11811023622047245" top="0.78740157480314965" bottom="0.78740157480314965" header="0.31496062992125984" footer="0.31496062992125984"/>
  <pageSetup paperSize="9" scale="80" orientation="landscape" r:id="rId1"/>
  <headerFooter differentFirst="1">
    <oddFooter>&amp;C&amp;P/&amp;N</oddFooter>
    <firstHeader>&amp;RPříloha č. 17</firstHeader>
    <firstFooter>&amp;C&amp;P/&amp;N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0610300</vt:lpstr>
      <vt:lpstr>'0610300'!Názvy_tisku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Honus</dc:creator>
  <cp:lastModifiedBy>Dannhoferová Irena</cp:lastModifiedBy>
  <cp:lastPrinted>2020-05-31T18:07:01Z</cp:lastPrinted>
  <dcterms:created xsi:type="dcterms:W3CDTF">1998-03-09T09:28:03Z</dcterms:created>
  <dcterms:modified xsi:type="dcterms:W3CDTF">2020-05-31T18:07:04Z</dcterms:modified>
</cp:coreProperties>
</file>