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CELKEM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C15" i="1" l="1"/>
  <c r="B15" i="1"/>
  <c r="G9" i="1"/>
  <c r="C5" i="1"/>
  <c r="B5" i="1"/>
  <c r="F4" i="1"/>
  <c r="E4" i="1"/>
  <c r="D4" i="1"/>
  <c r="F3" i="1"/>
  <c r="E3" i="1"/>
  <c r="D3" i="1"/>
  <c r="G2" i="1"/>
  <c r="F2" i="1"/>
  <c r="F5" i="1" s="1"/>
  <c r="E2" i="1"/>
  <c r="E5" i="1" s="1"/>
  <c r="E12" i="1" s="1"/>
  <c r="E15" i="1" s="1"/>
  <c r="D2" i="1"/>
  <c r="D5" i="1" s="1"/>
  <c r="D12" i="1" s="1"/>
  <c r="D15" i="1" s="1"/>
  <c r="F12" i="1" l="1"/>
  <c r="F15" i="1" s="1"/>
  <c r="E9" i="1"/>
</calcChain>
</file>

<file path=xl/sharedStrings.xml><?xml version="1.0" encoding="utf-8"?>
<sst xmlns="http://schemas.openxmlformats.org/spreadsheetml/2006/main" count="21" uniqueCount="16">
  <si>
    <t>Počet projektů hodnocených</t>
  </si>
  <si>
    <t>Počet projektů podpořených</t>
  </si>
  <si>
    <t>Celkový rozpočet</t>
  </si>
  <si>
    <t>Celkový požadavek</t>
  </si>
  <si>
    <t>Dotace celkem</t>
  </si>
  <si>
    <t>z toho 
VÚD ROZVOJ</t>
  </si>
  <si>
    <t>A) Zdraví</t>
  </si>
  <si>
    <t>B) Hospicové hnutí</t>
  </si>
  <si>
    <t>C) Rekondiční a rehabilitační pobyty pro osoby se zdravotním handicapem</t>
  </si>
  <si>
    <t xml:space="preserve">Celkem </t>
  </si>
  <si>
    <t>Finanční limit celkový</t>
  </si>
  <si>
    <t>Zbývá</t>
  </si>
  <si>
    <t>Jednoleté dotace</t>
  </si>
  <si>
    <t>Víceleté dotace</t>
  </si>
  <si>
    <t>Celkem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</si>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</sst>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1" fillId="0" borderId="0" xfId="1"/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42" fontId="4" fillId="0" borderId="1" xfId="1" applyNumberFormat="1" applyFont="1" applyFill="1" applyBorder="1" applyAlignment="1">
      <alignment horizontal="right" vertical="center"/>
    </xf>
    <xf numFmtId="42" fontId="4" fillId="3" borderId="1" xfId="1" applyNumberFormat="1" applyFont="1" applyFill="1" applyBorder="1" applyAlignment="1">
      <alignment horizontal="right" vertical="center"/>
    </xf>
    <xf numFmtId="42" fontId="4" fillId="0" borderId="3" xfId="1" applyNumberFormat="1" applyFont="1" applyBorder="1" applyAlignment="1">
      <alignment horizontal="right" vertical="center"/>
    </xf>
    <xf numFmtId="42" fontId="4" fillId="0" borderId="1" xfId="1" applyNumberFormat="1" applyFont="1" applyBorder="1" applyAlignment="1">
      <alignment horizontal="right" vertical="center"/>
    </xf>
    <xf numFmtId="42" fontId="5" fillId="3" borderId="3" xfId="1" applyNumberFormat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vertical="center" wrapText="1"/>
    </xf>
    <xf numFmtId="42" fontId="2" fillId="2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6" fontId="2" fillId="0" borderId="1" xfId="1" applyNumberFormat="1" applyFont="1" applyBorder="1" applyAlignment="1">
      <alignment vertical="center"/>
    </xf>
    <xf numFmtId="6" fontId="4" fillId="4" borderId="1" xfId="1" applyNumberFormat="1" applyFont="1" applyFill="1" applyBorder="1" applyAlignment="1">
      <alignment vertical="center"/>
    </xf>
    <xf numFmtId="6" fontId="4" fillId="0" borderId="1" xfId="1" applyNumberFormat="1" applyFont="1" applyBorder="1" applyAlignment="1">
      <alignment horizontal="right" vertical="center"/>
    </xf>
    <xf numFmtId="0" fontId="1" fillId="0" borderId="0" xfId="1" applyFont="1"/>
    <xf numFmtId="0" fontId="6" fillId="2" borderId="4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vertical="center" wrapText="1"/>
    </xf>
    <xf numFmtId="0" fontId="2" fillId="2" borderId="8" xfId="1" applyFont="1" applyFill="1" applyBorder="1" applyAlignment="1">
      <alignment horizontal="center" vertical="center" wrapText="1"/>
    </xf>
    <xf numFmtId="164" fontId="2" fillId="3" borderId="8" xfId="1" applyNumberFormat="1" applyFont="1" applyFill="1" applyBorder="1" applyAlignment="1">
      <alignment vertical="center" wrapText="1"/>
    </xf>
    <xf numFmtId="0" fontId="2" fillId="3" borderId="9" xfId="1" applyFont="1" applyFill="1" applyBorder="1" applyAlignment="1">
      <alignment vertical="center" wrapText="1"/>
    </xf>
    <xf numFmtId="0" fontId="2" fillId="2" borderId="10" xfId="1" applyFont="1" applyFill="1" applyBorder="1" applyAlignment="1">
      <alignment horizontal="center" vertical="center" wrapText="1"/>
    </xf>
    <xf numFmtId="164" fontId="2" fillId="3" borderId="10" xfId="1" applyNumberFormat="1" applyFont="1" applyFill="1" applyBorder="1" applyAlignment="1">
      <alignment vertical="center" wrapText="1"/>
    </xf>
    <xf numFmtId="164" fontId="2" fillId="3" borderId="11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0" fontId="2" fillId="0" borderId="0" xfId="1" applyFont="1"/>
  </cellXfs>
  <cellStyles count="5">
    <cellStyle name="Normální" xfId="0" builtinId="0"/>
    <cellStyle name="Normální 2" xfId="2"/>
    <cellStyle name="Normální 2 2" xfId="1"/>
    <cellStyle name="Normální 3" xfId="3"/>
    <cellStyle name="Procent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344;%202020%20ZDRA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/2019/Komise%20-%20PP/Sestava_pro%20Dan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CELKEM"/>
      <sheetName val="ANO"/>
      <sheetName val="NE"/>
    </sheetNames>
    <sheetDataSet>
      <sheetData sheetId="0"/>
      <sheetData sheetId="1"/>
      <sheetData sheetId="2">
        <row r="8">
          <cell r="F8">
            <v>2506896</v>
          </cell>
          <cell r="G8">
            <v>1339000</v>
          </cell>
          <cell r="J8">
            <v>591000</v>
          </cell>
        </row>
        <row r="16">
          <cell r="F16">
            <v>60875954</v>
          </cell>
          <cell r="G16">
            <v>2527000</v>
          </cell>
          <cell r="J16">
            <v>2024000</v>
          </cell>
        </row>
        <row r="38">
          <cell r="F38">
            <v>4230954</v>
          </cell>
          <cell r="G38">
            <v>1177000</v>
          </cell>
          <cell r="J38">
            <v>785000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CELKEM"/>
      <sheetName val="A.1"/>
      <sheetName val="A.2"/>
      <sheetName val="A.3"/>
      <sheetName val="A.4"/>
      <sheetName val="A.5"/>
      <sheetName val="B.1"/>
      <sheetName val="B.2"/>
    </sheetNames>
    <sheetDataSet>
      <sheetData sheetId="0"/>
      <sheetData sheetId="1"/>
      <sheetData sheetId="2">
        <row r="5">
          <cell r="R5">
            <v>0.27398759576796788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="70" zoomScaleNormal="70" zoomScalePageLayoutView="70" workbookViewId="0">
      <selection activeCell="B41" sqref="B41"/>
    </sheetView>
  </sheetViews>
  <sheetFormatPr defaultRowHeight="12.75" x14ac:dyDescent="0.2"/>
  <cols>
    <col min="1" max="1" width="57.5703125" style="5" customWidth="1"/>
    <col min="2" max="2" width="20.42578125" style="5" customWidth="1"/>
    <col min="3" max="3" width="22.7109375" style="5" customWidth="1"/>
    <col min="4" max="4" width="31.28515625" style="5" bestFit="1" customWidth="1"/>
    <col min="5" max="5" width="31" style="5" bestFit="1" customWidth="1"/>
    <col min="6" max="6" width="29.28515625" style="5" bestFit="1" customWidth="1"/>
    <col min="7" max="7" width="21.28515625" style="5" hidden="1" customWidth="1"/>
    <col min="8" max="11" width="9.140625" style="5"/>
    <col min="12" max="12" width="27.7109375" style="5" customWidth="1"/>
    <col min="13" max="13" width="60" style="5" customWidth="1"/>
    <col min="14" max="16384" width="9.140625" style="5"/>
  </cols>
  <sheetData>
    <row r="1" spans="1:7" ht="81" x14ac:dyDescent="0.2">
      <c r="A1" s="1"/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4" t="s">
        <v>5</v>
      </c>
    </row>
    <row r="2" spans="1:7" ht="20.25" x14ac:dyDescent="0.2">
      <c r="A2" s="6" t="s">
        <v>6</v>
      </c>
      <c r="B2" s="7">
        <v>8</v>
      </c>
      <c r="C2" s="7">
        <v>5</v>
      </c>
      <c r="D2" s="8">
        <f>[1]ANO!F8</f>
        <v>2506896</v>
      </c>
      <c r="E2" s="8">
        <f>[1]ANO!G8</f>
        <v>1339000</v>
      </c>
      <c r="F2" s="9">
        <f>[1]ANO!J8</f>
        <v>591000</v>
      </c>
      <c r="G2" s="10">
        <f>[2]A.1!R5</f>
        <v>0.27398759576796788</v>
      </c>
    </row>
    <row r="3" spans="1:7" ht="20.25" x14ac:dyDescent="0.2">
      <c r="A3" s="6" t="s">
        <v>7</v>
      </c>
      <c r="B3" s="7">
        <v>6</v>
      </c>
      <c r="C3" s="7">
        <v>6</v>
      </c>
      <c r="D3" s="11">
        <f>[1]ANO!F16</f>
        <v>60875954</v>
      </c>
      <c r="E3" s="11">
        <f>[1]ANO!G16</f>
        <v>2527000</v>
      </c>
      <c r="F3" s="9">
        <f>[1]ANO!J16</f>
        <v>2024000</v>
      </c>
      <c r="G3" s="12">
        <v>0</v>
      </c>
    </row>
    <row r="4" spans="1:7" ht="40.5" x14ac:dyDescent="0.2">
      <c r="A4" s="6" t="s">
        <v>8</v>
      </c>
      <c r="B4" s="7">
        <v>21</v>
      </c>
      <c r="C4" s="7">
        <v>20</v>
      </c>
      <c r="D4" s="11">
        <f>[1]ANO!F38</f>
        <v>4230954</v>
      </c>
      <c r="E4" s="11">
        <f>[1]ANO!G38</f>
        <v>1177000</v>
      </c>
      <c r="F4" s="9">
        <f>[1]ANO!J38</f>
        <v>785000</v>
      </c>
      <c r="G4" s="12">
        <v>0</v>
      </c>
    </row>
    <row r="5" spans="1:7" ht="33.75" customHeight="1" x14ac:dyDescent="0.2">
      <c r="A5" s="13" t="s">
        <v>9</v>
      </c>
      <c r="B5" s="2">
        <f>SUM(B2:B4)</f>
        <v>35</v>
      </c>
      <c r="C5" s="2">
        <f>SUM(C2:C4)</f>
        <v>31</v>
      </c>
      <c r="D5" s="14">
        <f t="shared" ref="D5:F5" si="0">SUM(D2:D4)</f>
        <v>67613804</v>
      </c>
      <c r="E5" s="14">
        <f t="shared" si="0"/>
        <v>5043000</v>
      </c>
      <c r="F5" s="14">
        <f t="shared" si="0"/>
        <v>3400000</v>
      </c>
    </row>
    <row r="6" spans="1:7" ht="33.75" customHeight="1" x14ac:dyDescent="0.2">
      <c r="A6" s="15"/>
      <c r="B6" s="15"/>
      <c r="C6" s="15"/>
      <c r="D6" s="15"/>
      <c r="E6" s="15"/>
      <c r="F6" s="15"/>
    </row>
    <row r="7" spans="1:7" ht="20.25" x14ac:dyDescent="0.2">
      <c r="A7" s="15"/>
      <c r="B7" s="15"/>
      <c r="C7" s="15"/>
      <c r="D7" s="15"/>
      <c r="E7" s="15"/>
      <c r="F7" s="15"/>
    </row>
    <row r="8" spans="1:7" ht="40.5" x14ac:dyDescent="0.2">
      <c r="A8" s="15"/>
      <c r="B8" s="15"/>
      <c r="C8" s="15"/>
      <c r="D8" s="13" t="s">
        <v>10</v>
      </c>
      <c r="E8" s="16">
        <v>3700000</v>
      </c>
      <c r="F8" s="15"/>
    </row>
    <row r="9" spans="1:7" ht="20.25" x14ac:dyDescent="0.2">
      <c r="A9" s="15"/>
      <c r="B9" s="15"/>
      <c r="C9" s="15"/>
      <c r="D9" s="1" t="s">
        <v>11</v>
      </c>
      <c r="E9" s="17">
        <f>SUM(E8-F5)</f>
        <v>300000</v>
      </c>
      <c r="F9" s="15"/>
      <c r="G9" s="18">
        <f>G8-G5</f>
        <v>0</v>
      </c>
    </row>
    <row r="10" spans="1:7" hidden="1" x14ac:dyDescent="0.2">
      <c r="B10" s="19"/>
    </row>
    <row r="11" spans="1:7" ht="101.25" hidden="1" x14ac:dyDescent="0.2">
      <c r="A11" s="20"/>
      <c r="B11" s="21" t="s">
        <v>0</v>
      </c>
      <c r="C11" s="21" t="s">
        <v>1</v>
      </c>
      <c r="D11" s="22" t="s">
        <v>2</v>
      </c>
      <c r="E11" s="22" t="s">
        <v>3</v>
      </c>
      <c r="F11" s="23" t="s">
        <v>4</v>
      </c>
    </row>
    <row r="12" spans="1:7" ht="20.25" hidden="1" x14ac:dyDescent="0.2">
      <c r="A12" s="24" t="s">
        <v>12</v>
      </c>
      <c r="B12" s="25">
        <v>8</v>
      </c>
      <c r="C12" s="25">
        <v>8</v>
      </c>
      <c r="D12" s="26">
        <f>SUM(D5)</f>
        <v>67613804</v>
      </c>
      <c r="E12" s="26">
        <f t="shared" ref="E12:F12" si="1">SUM(E5)</f>
        <v>5043000</v>
      </c>
      <c r="F12" s="26">
        <f t="shared" si="1"/>
        <v>3400000</v>
      </c>
    </row>
    <row r="13" spans="1:7" ht="21" hidden="1" thickBot="1" x14ac:dyDescent="0.25">
      <c r="A13" s="27" t="s">
        <v>13</v>
      </c>
      <c r="B13" s="28">
        <v>6</v>
      </c>
      <c r="C13" s="28">
        <v>6</v>
      </c>
      <c r="D13" s="29">
        <v>22151600</v>
      </c>
      <c r="E13" s="29">
        <v>5868000</v>
      </c>
      <c r="F13" s="30">
        <v>5451000</v>
      </c>
    </row>
    <row r="14" spans="1:7" ht="11.25" hidden="1" customHeight="1" x14ac:dyDescent="0.2"/>
    <row r="15" spans="1:7" s="32" customFormat="1" ht="20.25" hidden="1" x14ac:dyDescent="0.3">
      <c r="A15" s="1" t="s">
        <v>14</v>
      </c>
      <c r="B15" s="3">
        <f>SUM(B12,B13)</f>
        <v>14</v>
      </c>
      <c r="C15" s="3">
        <f>SUM(C12,C13)</f>
        <v>14</v>
      </c>
      <c r="D15" s="31">
        <f>SUM(D12,D13)</f>
        <v>89765404</v>
      </c>
      <c r="E15" s="31">
        <f>SUM(E12,E13)</f>
        <v>10911000</v>
      </c>
      <c r="F15" s="31">
        <f>SUM(F12,F13)</f>
        <v>8851000</v>
      </c>
    </row>
    <row r="24" spans="1:1" x14ac:dyDescent="0.2">
      <c r="A24" s="19" t="s">
        <v>15</v>
      </c>
    </row>
  </sheetData>
  <pageMargins left="0.23622047244094491" right="0.23622047244094491" top="0.74803149606299213" bottom="0.74803149606299213" header="0.31496062992125984" footer="0.31496062992125984"/>
  <pageSetup paperSize="9" scale="74" orientation="landscape" r:id="rId1"/>
  <headerFooter>
    <oddHeader>&amp;C&amp;"Arial,Tučné"&amp;14Rekapitulace návrhu dotací v oblasti zdravotnictví dle témat podpory&amp;R&amp;"Arial,Tučné"&amp;14Příloha č.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CELKEM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Čechová Eva</dc:creator>
  <cp:lastModifiedBy>Pavelec Tomáš</cp:lastModifiedBy>
  <cp:lastPrinted>2020-02-12T09:17:59Z</cp:lastPrinted>
  <dcterms:created xsi:type="dcterms:W3CDTF">2020-02-07T08:30:43Z</dcterms:created>
  <dcterms:modified xsi:type="dcterms:W3CDTF">2020-02-12T09:18:03Z</dcterms:modified>
</cp:coreProperties>
</file>