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rekapitulace" sheetId="1" r:id="rId1"/>
  </sheets>
  <externalReferences>
    <externalReference r:id="rId2"/>
  </externalReferences>
  <definedNames>
    <definedName name="_xlnm.Print_Area" localSheetId="0">rekapitulace!$A$1:$I$10</definedName>
  </definedNames>
  <calcPr calcId="145621"/>
</workbook>
</file>

<file path=xl/calcChain.xml><?xml version="1.0" encoding="utf-8"?>
<calcChain xmlns="http://schemas.openxmlformats.org/spreadsheetml/2006/main">
  <c r="B9" i="1" l="1"/>
  <c r="C6" i="1"/>
  <c r="B6" i="1"/>
  <c r="I5" i="1"/>
  <c r="H5" i="1"/>
  <c r="F5" i="1"/>
  <c r="E5" i="1"/>
  <c r="D5" i="1"/>
  <c r="I4" i="1"/>
  <c r="H4" i="1"/>
  <c r="F4" i="1"/>
  <c r="F6" i="1" s="1"/>
  <c r="E4" i="1"/>
  <c r="D4" i="1"/>
  <c r="I3" i="1"/>
  <c r="H3" i="1"/>
  <c r="H6" i="1" s="1"/>
  <c r="H10" i="1" s="1"/>
  <c r="F3" i="1"/>
  <c r="E3" i="1"/>
  <c r="D3" i="1"/>
  <c r="I2" i="1"/>
  <c r="I6" i="1" s="1"/>
  <c r="I10" i="1" s="1"/>
  <c r="H2" i="1"/>
  <c r="F2" i="1"/>
  <c r="E2" i="1"/>
  <c r="E6" i="1" s="1"/>
  <c r="D2" i="1"/>
  <c r="D6" i="1" s="1"/>
  <c r="B10" i="1" l="1"/>
</calcChain>
</file>

<file path=xl/sharedStrings.xml><?xml version="1.0" encoding="utf-8"?>
<sst xmlns="http://schemas.openxmlformats.org/spreadsheetml/2006/main" count="20" uniqueCount="17">
  <si>
    <t>Počet projektů hodnocených</t>
  </si>
  <si>
    <t>Počet projektů podpořených</t>
  </si>
  <si>
    <t>Celkový rozpočet</t>
  </si>
  <si>
    <t>Celkový požadavek</t>
  </si>
  <si>
    <t>Dotace celkem</t>
  </si>
  <si>
    <t>Stávající síť sociálních služeb a souvisejících aktivit</t>
  </si>
  <si>
    <t>Rozvoj z 5.KP</t>
  </si>
  <si>
    <t>z toho 
VÚD ROZVOJ</t>
  </si>
  <si>
    <t>A) Celoroční činnost organizací podporujících osoby s handicapem</t>
  </si>
  <si>
    <t>B) Informační kampaně a poradenství</t>
  </si>
  <si>
    <t>C) Zaměstnávání osob se zdravotním postižením</t>
  </si>
  <si>
    <t>D) Jednorázové aktivity pro osoby s handicapem</t>
  </si>
  <si>
    <t xml:space="preserve">Celkem </t>
  </si>
  <si>
    <t>Finanční limit celkový</t>
  </si>
  <si>
    <t>Finanční limit</t>
  </si>
  <si>
    <t>Zbývá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</si>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</sst>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2" formatCode="_-* #,##0\ &quot;Kč&quot;_-;\-* #,##0\ &quot;Kč&quot;_-;_-* &quot;-&quot;\ &quot;Kč&quot;_-;_-@_-"/>
    <numFmt numFmtId="164" formatCode="_-* #,##0\ [$Kč-405]_-;\-* #,##0\ [$Kč-405]_-;_-* &quot;-&quot;??\ [$Kč-405]_-;_-@_-"/>
    <numFmt numFmtId="165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i/>
      <sz val="12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2" fillId="3" borderId="1" xfId="1" applyFont="1" applyFill="1" applyBorder="1" applyAlignment="1">
      <alignment vertical="justify" wrapText="1"/>
    </xf>
    <xf numFmtId="0" fontId="2" fillId="3" borderId="1" xfId="1" applyFont="1" applyFill="1" applyBorder="1" applyAlignment="1">
      <alignment horizontal="center" vertical="center" wrapText="1"/>
    </xf>
    <xf numFmtId="42" fontId="5" fillId="0" borderId="1" xfId="1" applyNumberFormat="1" applyFont="1" applyFill="1" applyBorder="1" applyAlignment="1">
      <alignment horizontal="right" vertical="center"/>
    </xf>
    <xf numFmtId="42" fontId="5" fillId="4" borderId="1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42" fontId="6" fillId="0" borderId="3" xfId="1" applyNumberFormat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vertical="center" wrapText="1"/>
    </xf>
    <xf numFmtId="42" fontId="7" fillId="3" borderId="3" xfId="1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right" vertical="center" wrapText="1"/>
    </xf>
    <xf numFmtId="6" fontId="2" fillId="0" borderId="0" xfId="1" applyNumberFormat="1" applyFont="1" applyFill="1" applyBorder="1" applyAlignment="1">
      <alignment horizontal="right" vertical="center"/>
    </xf>
    <xf numFmtId="42" fontId="2" fillId="2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right" vertical="center"/>
    </xf>
    <xf numFmtId="6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left" vertical="center" wrapText="1"/>
    </xf>
    <xf numFmtId="6" fontId="2" fillId="0" borderId="1" xfId="1" applyNumberFormat="1" applyFont="1" applyFill="1" applyBorder="1" applyAlignment="1">
      <alignment horizontal="right" vertical="center"/>
    </xf>
    <xf numFmtId="6" fontId="5" fillId="0" borderId="1" xfId="1" applyNumberFormat="1" applyFont="1" applyFill="1" applyBorder="1" applyAlignment="1">
      <alignment horizontal="right" vertical="center"/>
    </xf>
    <xf numFmtId="6" fontId="6" fillId="0" borderId="1" xfId="1" applyNumberFormat="1" applyFont="1" applyFill="1" applyBorder="1" applyAlignment="1">
      <alignment horizontal="right" vertical="center"/>
    </xf>
  </cellXfs>
  <cellStyles count="5">
    <cellStyle name="Normální" xfId="0" builtinId="0"/>
    <cellStyle name="Normální 2" xfId="1"/>
    <cellStyle name="Normální 3" xfId="2"/>
    <cellStyle name="Procenta 2" xfId="3"/>
    <cellStyle name="Procen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344;%202020%20H_s%20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"/>
      <sheetName val="A)"/>
      <sheetName val="B)"/>
      <sheetName val="C)"/>
      <sheetName val="D)"/>
    </sheetNames>
    <sheetDataSet>
      <sheetData sheetId="0"/>
      <sheetData sheetId="1">
        <row r="43">
          <cell r="E43">
            <v>25018506</v>
          </cell>
          <cell r="F43">
            <v>11981000</v>
          </cell>
          <cell r="H43">
            <v>6042000</v>
          </cell>
          <cell r="I43">
            <v>6022000</v>
          </cell>
          <cell r="J43">
            <v>20000</v>
          </cell>
        </row>
      </sheetData>
      <sheetData sheetId="2">
        <row r="12">
          <cell r="E12">
            <v>2958797</v>
          </cell>
          <cell r="F12">
            <v>1036000</v>
          </cell>
          <cell r="H12">
            <v>805000</v>
          </cell>
          <cell r="I12">
            <v>490000</v>
          </cell>
          <cell r="J12">
            <v>315000</v>
          </cell>
        </row>
      </sheetData>
      <sheetData sheetId="3">
        <row r="14">
          <cell r="E14">
            <v>73249409</v>
          </cell>
          <cell r="F14">
            <v>19300000</v>
          </cell>
          <cell r="H14">
            <v>8359000</v>
          </cell>
          <cell r="I14">
            <v>7739000</v>
          </cell>
          <cell r="J14">
            <v>620000</v>
          </cell>
        </row>
      </sheetData>
      <sheetData sheetId="4">
        <row r="6">
          <cell r="E6">
            <v>562300</v>
          </cell>
          <cell r="F6">
            <v>312000</v>
          </cell>
          <cell r="H6">
            <v>56000</v>
          </cell>
          <cell r="I6">
            <v>56000</v>
          </cell>
          <cell r="J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D28" sqref="D28"/>
    </sheetView>
  </sheetViews>
  <sheetFormatPr defaultColWidth="9.140625" defaultRowHeight="12.75" x14ac:dyDescent="0.2"/>
  <cols>
    <col min="1" max="1" width="22.7109375" style="6" customWidth="1"/>
    <col min="2" max="2" width="14.42578125" style="6" customWidth="1"/>
    <col min="3" max="3" width="14.28515625" style="6" customWidth="1"/>
    <col min="4" max="4" width="16" style="6" customWidth="1"/>
    <col min="5" max="5" width="15.5703125" style="6" customWidth="1"/>
    <col min="6" max="6" width="14.42578125" style="6" customWidth="1"/>
    <col min="7" max="7" width="1.28515625" style="6" customWidth="1"/>
    <col min="8" max="8" width="16.42578125" style="6" customWidth="1"/>
    <col min="9" max="9" width="15.7109375" style="6" customWidth="1"/>
    <col min="10" max="10" width="21.28515625" style="6" hidden="1" customWidth="1"/>
    <col min="11" max="14" width="9.140625" style="6"/>
    <col min="15" max="15" width="27.7109375" style="6" customWidth="1"/>
    <col min="16" max="16" width="60" style="6" customWidth="1"/>
    <col min="17" max="16384" width="9.140625" style="6"/>
  </cols>
  <sheetData>
    <row r="1" spans="1:10" ht="7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4" t="s">
        <v>6</v>
      </c>
      <c r="J1" s="5" t="s">
        <v>7</v>
      </c>
    </row>
    <row r="2" spans="1:10" ht="60" x14ac:dyDescent="0.2">
      <c r="A2" s="7" t="s">
        <v>8</v>
      </c>
      <c r="B2" s="8">
        <v>41</v>
      </c>
      <c r="C2" s="8">
        <v>36</v>
      </c>
      <c r="D2" s="9">
        <f>'[1]A)'!E43</f>
        <v>25018506</v>
      </c>
      <c r="E2" s="9">
        <f>'[1]A)'!F43</f>
        <v>11981000</v>
      </c>
      <c r="F2" s="10">
        <f>'[1]A)'!H43</f>
        <v>6042000</v>
      </c>
      <c r="G2" s="11"/>
      <c r="H2" s="9">
        <f>'[1]A)'!I43</f>
        <v>6022000</v>
      </c>
      <c r="I2" s="9">
        <f>'[1]A)'!J43</f>
        <v>20000</v>
      </c>
      <c r="J2" s="12">
        <v>0.27398759576796788</v>
      </c>
    </row>
    <row r="3" spans="1:10" ht="45" x14ac:dyDescent="0.2">
      <c r="A3" s="13" t="s">
        <v>9</v>
      </c>
      <c r="B3" s="8">
        <v>10</v>
      </c>
      <c r="C3" s="8">
        <v>10</v>
      </c>
      <c r="D3" s="9">
        <f>'[1]B)'!E12</f>
        <v>2958797</v>
      </c>
      <c r="E3" s="9">
        <f>'[1]B)'!F12</f>
        <v>1036000</v>
      </c>
      <c r="F3" s="10">
        <f>'[1]B)'!H12</f>
        <v>805000</v>
      </c>
      <c r="G3" s="11"/>
      <c r="H3" s="9">
        <f>'[1]B)'!I12</f>
        <v>490000</v>
      </c>
      <c r="I3" s="9">
        <f>'[1]B)'!J12</f>
        <v>315000</v>
      </c>
      <c r="J3" s="14">
        <v>0</v>
      </c>
    </row>
    <row r="4" spans="1:10" ht="45" x14ac:dyDescent="0.2">
      <c r="A4" s="13" t="s">
        <v>10</v>
      </c>
      <c r="B4" s="8">
        <v>12</v>
      </c>
      <c r="C4" s="8">
        <v>11</v>
      </c>
      <c r="D4" s="9">
        <f>'[1]C)'!E14</f>
        <v>73249409</v>
      </c>
      <c r="E4" s="9">
        <f>'[1]C)'!F14</f>
        <v>19300000</v>
      </c>
      <c r="F4" s="10">
        <f>'[1]C)'!H14</f>
        <v>8359000</v>
      </c>
      <c r="G4" s="11"/>
      <c r="H4" s="9">
        <f>'[1]C)'!I14</f>
        <v>7739000</v>
      </c>
      <c r="I4" s="9">
        <f>'[1]C)'!J14</f>
        <v>620000</v>
      </c>
      <c r="J4" s="14">
        <v>0</v>
      </c>
    </row>
    <row r="5" spans="1:10" ht="45" x14ac:dyDescent="0.2">
      <c r="A5" s="13" t="s">
        <v>11</v>
      </c>
      <c r="B5" s="8">
        <v>4</v>
      </c>
      <c r="C5" s="8">
        <v>2</v>
      </c>
      <c r="D5" s="9">
        <f>'[1]D)'!E6</f>
        <v>562300</v>
      </c>
      <c r="E5" s="9">
        <f>'[1]D)'!F6</f>
        <v>312000</v>
      </c>
      <c r="F5" s="10">
        <f>'[1]D)'!H6</f>
        <v>56000</v>
      </c>
      <c r="G5" s="11"/>
      <c r="H5" s="9">
        <f>'[1]D)'!I6</f>
        <v>56000</v>
      </c>
      <c r="I5" s="9">
        <f>'[1]D)'!J6</f>
        <v>0</v>
      </c>
      <c r="J5" s="14">
        <v>0</v>
      </c>
    </row>
    <row r="6" spans="1:10" ht="15" x14ac:dyDescent="0.2">
      <c r="A6" s="15" t="s">
        <v>12</v>
      </c>
      <c r="B6" s="2">
        <f>SUM(B2:B5)</f>
        <v>67</v>
      </c>
      <c r="C6" s="2">
        <f>SUM(C2:C5)</f>
        <v>59</v>
      </c>
      <c r="D6" s="16">
        <f>SUM(D2:D5)</f>
        <v>101789012</v>
      </c>
      <c r="E6" s="16">
        <f>SUM(E2:E5)</f>
        <v>32629000</v>
      </c>
      <c r="F6" s="16">
        <f>SUM(F2:F5)</f>
        <v>15262000</v>
      </c>
      <c r="G6" s="17"/>
      <c r="H6" s="18">
        <f>SUM(H2:H5)</f>
        <v>14307000</v>
      </c>
      <c r="I6" s="18">
        <f>SUM(I2:I5)</f>
        <v>955000</v>
      </c>
    </row>
    <row r="7" spans="1:10" ht="14.25" x14ac:dyDescent="0.2">
      <c r="A7" s="19"/>
      <c r="B7" s="19"/>
      <c r="C7" s="19"/>
      <c r="D7" s="19"/>
      <c r="E7" s="19"/>
      <c r="F7" s="19"/>
      <c r="G7" s="20"/>
      <c r="H7" s="21"/>
      <c r="I7" s="21"/>
    </row>
    <row r="8" spans="1:10" ht="75" x14ac:dyDescent="0.2">
      <c r="A8" s="19"/>
      <c r="B8" s="19"/>
      <c r="C8" s="19"/>
      <c r="D8" s="19"/>
      <c r="E8" s="19"/>
      <c r="F8" s="19"/>
      <c r="G8" s="20"/>
      <c r="H8" s="2" t="s">
        <v>5</v>
      </c>
      <c r="I8" s="4" t="s">
        <v>6</v>
      </c>
    </row>
    <row r="9" spans="1:10" ht="30" x14ac:dyDescent="0.2">
      <c r="A9" s="15" t="s">
        <v>13</v>
      </c>
      <c r="B9" s="22">
        <f>SUM(H9:I9)</f>
        <v>16012000</v>
      </c>
      <c r="C9" s="19"/>
      <c r="E9" s="19"/>
      <c r="F9" s="23" t="s">
        <v>14</v>
      </c>
      <c r="G9" s="19"/>
      <c r="H9" s="24">
        <v>14307000</v>
      </c>
      <c r="I9" s="24">
        <v>1705000</v>
      </c>
    </row>
    <row r="10" spans="1:10" ht="20.25" x14ac:dyDescent="0.2">
      <c r="A10" s="1" t="s">
        <v>15</v>
      </c>
      <c r="B10" s="22">
        <f>SUM(H10:I10)</f>
        <v>750000</v>
      </c>
      <c r="C10" s="19"/>
      <c r="E10" s="19"/>
      <c r="F10" s="23" t="s">
        <v>15</v>
      </c>
      <c r="G10" s="19"/>
      <c r="H10" s="25">
        <f>SUM(H9-H6)</f>
        <v>0</v>
      </c>
      <c r="I10" s="25">
        <f>SUM(I9-I6)</f>
        <v>750000</v>
      </c>
      <c r="J10" s="26">
        <v>0</v>
      </c>
    </row>
    <row r="20" spans="1:1" x14ac:dyDescent="0.2">
      <c r="A20" s="6" t="s">
        <v>16</v>
      </c>
    </row>
  </sheetData>
  <pageMargins left="0.23622047244094491" right="7.874015748031496E-2" top="0.74803149606299213" bottom="0.74803149606299213" header="0.31496062992125984" footer="0.31496062992125984"/>
  <pageSetup paperSize="9" orientation="landscape" r:id="rId1"/>
  <headerFooter>
    <oddHeader>&amp;C&amp;"Arial,Tučné"&amp;10Rekapitulace návrhu dotací v oblasti podpora osob s handicapem dle témat podpory&amp;R&amp;"Arial,Tučné"&amp;10Příloha č.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rekapitulace</vt:lpstr>
      <vt:lpstr>rekapitulace!Oblast_tisku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Čechová Eva</dc:creator>
  <cp:lastModifiedBy>Pavelec Tomáš</cp:lastModifiedBy>
  <cp:lastPrinted>2020-02-10T14:44:56Z</cp:lastPrinted>
  <dcterms:created xsi:type="dcterms:W3CDTF">2020-02-06T08:01:00Z</dcterms:created>
  <dcterms:modified xsi:type="dcterms:W3CDTF">2020-02-11T14:11:54Z</dcterms:modified>
</cp:coreProperties>
</file>