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1265" windowHeight="8940" tabRatio="601" activeTab="0"/>
  </bookViews>
  <sheets>
    <sheet name="0610300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<sst xmlns="http://schemas.openxmlformats.org/spreadsheetml/2006/main" count="96" uniqueCount="76">
  <si>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Obchodní jméno</t>
  </si>
  <si>
    <t>CELKEM</t>
  </si>
  <si>
    <t>OZO Ostrava s.r.o.</t>
  </si>
  <si>
    <t>1.</t>
  </si>
  <si>
    <t>2.</t>
  </si>
  <si>
    <t>3.</t>
  </si>
  <si>
    <t>4.</t>
  </si>
  <si>
    <t>5.</t>
  </si>
  <si>
    <t>6.</t>
  </si>
  <si>
    <t>Garáže Ostrava, a.s.</t>
  </si>
  <si>
    <t xml:space="preserve">Sportovní a rekreační </t>
  </si>
  <si>
    <t xml:space="preserve">Ostravské komunikace, a.s. </t>
  </si>
  <si>
    <t>7.</t>
  </si>
  <si>
    <t xml:space="preserve">Krematorium Ostrava, a.s. </t>
  </si>
  <si>
    <t>8.</t>
  </si>
  <si>
    <t>Ostravské výstavy, a.s.</t>
  </si>
  <si>
    <t>9.</t>
  </si>
  <si>
    <t>10.</t>
  </si>
  <si>
    <t>11.</t>
  </si>
  <si>
    <t>12.</t>
  </si>
  <si>
    <t>13.</t>
  </si>
  <si>
    <t xml:space="preserve">zařízení města Ostravy, s.r.o. </t>
  </si>
  <si>
    <t>Společnost pro využití letiště</t>
  </si>
  <si>
    <t>Ostrava, a.s.</t>
  </si>
  <si>
    <t>Technické služby, a.s. Slezská Ostrava</t>
  </si>
  <si>
    <t>14.</t>
  </si>
  <si>
    <t>Dopravní podnik Ostrava a.s.</t>
  </si>
  <si>
    <t>15.</t>
  </si>
  <si>
    <t>*</t>
  </si>
  <si>
    <t xml:space="preserve">Dům kultury města Ostravy, a.s. </t>
  </si>
  <si>
    <t>VÍTKOVICE ARÉNA, a.s.</t>
  </si>
  <si>
    <t>16.</t>
  </si>
  <si>
    <t>Příloha č. 16</t>
  </si>
  <si>
    <t>Dům kultury Akord Ostrava - Zábřeh, s.r.o.</t>
  </si>
  <si>
    <t>Ostravský informační servis, s.r.o.</t>
  </si>
  <si>
    <t>DK POKLAD, s.r.o.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</si>
  <si>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</si>
  <si>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</si>
  <si>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</si>
  <si>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</si>
  <si>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</si>
  <si>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</si>
  <si>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</si>
  <si>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</si>
  <si>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</si>
  <si>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</si>
  <si>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</si>
  <si>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</si>
  <si>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</si>
  <si>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</si>
  <si>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Ostravské městské lesy a zeleň, s.r.o.</t>
  </si>
  <si>
    <t>Koordinátor ODIS s.r.o.</t>
  </si>
  <si>
    <t>Účetní hodnota</t>
  </si>
  <si>
    <t xml:space="preserve">Ocenění ekvivalencí (protihodnotou) = ocenění majetkové účasti odpovídající míře účasti města na vlastním kapitálu společnosti </t>
  </si>
  <si>
    <t>Ocenění ekvivalencí</t>
  </si>
  <si>
    <t>OVANET a.s.</t>
  </si>
  <si>
    <t>17.</t>
  </si>
  <si>
    <t>Dům seniorů v Krásném Poli s.r.o.</t>
  </si>
  <si>
    <t>k 31.12.2017</t>
  </si>
  <si>
    <t xml:space="preserve">   k 31.12.2017 v Kč *</t>
  </si>
  <si>
    <t>Moravskoslezské inovační centrum</t>
  </si>
  <si>
    <t>Opravy a údržba komunikací Ostrava, s.r.o.</t>
  </si>
  <si>
    <t>18.</t>
  </si>
  <si>
    <t>19.</t>
  </si>
  <si>
    <t>20.</t>
  </si>
  <si>
    <t>Ostrava-Mošnov, a.s.</t>
  </si>
  <si>
    <t xml:space="preserve">Při ocenění ekvivalencí k  31.12.2017 u těchto společností se vycházelo z údajů o vlastním kapitálu z posledních známých účetních výkazů společností k 31.12.2016, které byly ověřeny auditorem, s přihlédnutím k očekávané ztrátě </t>
  </si>
  <si>
    <t xml:space="preserve">za rok 2017 u společností: Dům kultury Akord Ostrava - Zábřeh, s.r.o., Dům kultury města Ostravy, a.s., VÍTKOVICE ARÉNA, a.s., DK POKLAD, s.r.o., Dům seniorů v Krásném Poli s.r.o., Garáže Ostrava, a.s.,  Moravskoslezské </t>
  </si>
  <si>
    <t>Pozn.</t>
  </si>
  <si>
    <t>(dříve Vědecko-technologický park Ostrava, a.s.)</t>
  </si>
  <si>
    <t>inovační centrum Ostrava, a.s. a se zohledněním zvýšení základního kapitálu v roce 2017 u společností: Sportovní a rekreační zařízení města Ostravy, s.r.o. VÍTKOVICE ARÉNA, a.s., Moravskoslezské inovační centrum Ostrava, a.s.,</t>
  </si>
  <si>
    <t xml:space="preserve">založení nové společnosti Opravy a údržba komunikací Ostrava, s.r.o. </t>
  </si>
  <si>
    <t>Výsledná hodnota vlastního kapitálu společností je přepočtena příslušným procentem majetkového podílu města v dané společnosti.</t>
  </si>
  <si>
    <t xml:space="preserve">Majetkové účasti v osobách s rozhodujícím vlivem k 31.12.2017 - účet 061 </t>
  </si>
  <si>
    <t xml:space="preserve">ODIS s.r.o., 45% podílu města ve společnosti Moravskoslezské inovační centrum Ostrava, a.s. a 40% podílu města ve společnosti Společnost pro využití letiště Ostrava - Mošnov, a.s., a to z účtu 062 na 061 </t>
  </si>
  <si>
    <t xml:space="preserve">dle metodické změny jsou k 31.12.2017 vedeny na účtu 061 majetkové podíly od 40 % včetně do 100 % (původně více než 50 % do 100 %), v důsledku toho došlo k přeúčtování 50% podílu města ve společnosti Koordinátor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</si>
</sst>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54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2" fontId="1" fillId="33" borderId="0" xfId="0" applyNumberFormat="1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4" fontId="14" fillId="33" borderId="11" xfId="0" applyNumberFormat="1" applyFont="1" applyFill="1" applyBorder="1" applyAlignment="1">
      <alignment horizontal="right"/>
    </xf>
    <xf numFmtId="3" fontId="14" fillId="33" borderId="11" xfId="0" applyNumberFormat="1" applyFont="1" applyFill="1" applyBorder="1" applyAlignment="1">
      <alignment horizontal="right"/>
    </xf>
    <xf numFmtId="2" fontId="14" fillId="33" borderId="14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4" fontId="14" fillId="33" borderId="11" xfId="0" applyNumberFormat="1" applyFont="1" applyFill="1" applyBorder="1" applyAlignment="1">
      <alignment/>
    </xf>
    <xf numFmtId="4" fontId="14" fillId="33" borderId="14" xfId="0" applyNumberFormat="1" applyFont="1" applyFill="1" applyBorder="1" applyAlignment="1">
      <alignment/>
    </xf>
    <xf numFmtId="4" fontId="14" fillId="33" borderId="24" xfId="0" applyNumberFormat="1" applyFont="1" applyFill="1" applyBorder="1" applyAlignment="1">
      <alignment/>
    </xf>
    <xf numFmtId="0" fontId="15" fillId="33" borderId="17" xfId="0" applyFont="1" applyFill="1" applyBorder="1" applyAlignment="1">
      <alignment horizontal="right"/>
    </xf>
    <xf numFmtId="3" fontId="15" fillId="33" borderId="17" xfId="0" applyNumberFormat="1" applyFont="1" applyFill="1" applyBorder="1" applyAlignment="1">
      <alignment horizontal="right"/>
    </xf>
    <xf numFmtId="2" fontId="15" fillId="33" borderId="21" xfId="0" applyNumberFormat="1" applyFont="1" applyFill="1" applyBorder="1" applyAlignment="1">
      <alignment horizontal="right"/>
    </xf>
    <xf numFmtId="3" fontId="15" fillId="33" borderId="21" xfId="0" applyNumberFormat="1" applyFont="1" applyFill="1" applyBorder="1" applyAlignment="1">
      <alignment horizontal="right"/>
    </xf>
    <xf numFmtId="4" fontId="15" fillId="33" borderId="17" xfId="0" applyNumberFormat="1" applyFont="1" applyFill="1" applyBorder="1" applyAlignment="1">
      <alignment/>
    </xf>
    <xf numFmtId="4" fontId="15" fillId="33" borderId="21" xfId="0" applyNumberFormat="1" applyFont="1" applyFill="1" applyBorder="1" applyAlignment="1">
      <alignment/>
    </xf>
    <xf numFmtId="4" fontId="15" fillId="33" borderId="28" xfId="0" applyNumberFormat="1" applyFont="1" applyFill="1" applyBorder="1" applyAlignment="1">
      <alignment/>
    </xf>
    <xf numFmtId="4" fontId="15" fillId="33" borderId="19" xfId="0" applyNumberFormat="1" applyFont="1" applyFill="1" applyBorder="1" applyAlignment="1">
      <alignment/>
    </xf>
    <xf numFmtId="14" fontId="14" fillId="33" borderId="20" xfId="0" applyNumberFormat="1" applyFont="1" applyFill="1" applyBorder="1" applyAlignment="1">
      <alignment horizontal="right"/>
    </xf>
    <xf numFmtId="3" fontId="14" fillId="33" borderId="20" xfId="0" applyNumberFormat="1" applyFont="1" applyFill="1" applyBorder="1" applyAlignment="1">
      <alignment horizontal="right"/>
    </xf>
    <xf numFmtId="2" fontId="14" fillId="33" borderId="29" xfId="0" applyNumberFormat="1" applyFont="1" applyFill="1" applyBorder="1" applyAlignment="1">
      <alignment horizontal="right"/>
    </xf>
    <xf numFmtId="3" fontId="14" fillId="33" borderId="29" xfId="0" applyNumberFormat="1" applyFont="1" applyFill="1" applyBorder="1" applyAlignment="1">
      <alignment horizontal="right"/>
    </xf>
    <xf numFmtId="4" fontId="14" fillId="33" borderId="20" xfId="0" applyNumberFormat="1" applyFont="1" applyFill="1" applyBorder="1" applyAlignment="1">
      <alignment horizontal="right"/>
    </xf>
    <xf numFmtId="4" fontId="14" fillId="33" borderId="29" xfId="0" applyNumberFormat="1" applyFont="1" applyFill="1" applyBorder="1" applyAlignment="1">
      <alignment horizontal="right"/>
    </xf>
    <xf numFmtId="4" fontId="14" fillId="33" borderId="30" xfId="0" applyNumberFormat="1" applyFont="1" applyFill="1" applyBorder="1" applyAlignment="1">
      <alignment horizontal="right"/>
    </xf>
    <xf numFmtId="4" fontId="15" fillId="33" borderId="17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2" fontId="15" fillId="33" borderId="17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4" fontId="15" fillId="33" borderId="19" xfId="0" applyNumberFormat="1" applyFont="1" applyFill="1" applyBorder="1" applyAlignment="1">
      <alignment horizontal="right"/>
    </xf>
    <xf numFmtId="4" fontId="15" fillId="33" borderId="22" xfId="0" applyNumberFormat="1" applyFont="1" applyFill="1" applyBorder="1" applyAlignment="1">
      <alignment horizontal="right"/>
    </xf>
    <xf numFmtId="4" fontId="15" fillId="33" borderId="31" xfId="0" applyNumberFormat="1" applyFont="1" applyFill="1" applyBorder="1" applyAlignment="1">
      <alignment horizontal="right"/>
    </xf>
    <xf numFmtId="14" fontId="14" fillId="33" borderId="29" xfId="0" applyNumberFormat="1" applyFont="1" applyFill="1" applyBorder="1" applyAlignment="1">
      <alignment horizontal="right"/>
    </xf>
    <xf numFmtId="2" fontId="14" fillId="33" borderId="20" xfId="0" applyNumberFormat="1" applyFont="1" applyFill="1" applyBorder="1" applyAlignment="1">
      <alignment horizontal="right"/>
    </xf>
    <xf numFmtId="3" fontId="14" fillId="33" borderId="32" xfId="0" applyNumberFormat="1" applyFont="1" applyFill="1" applyBorder="1" applyAlignment="1">
      <alignment horizontal="right"/>
    </xf>
    <xf numFmtId="4" fontId="14" fillId="33" borderId="17" xfId="0" applyNumberFormat="1" applyFont="1" applyFill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4" fontId="14" fillId="33" borderId="28" xfId="0" applyNumberFormat="1" applyFont="1" applyFill="1" applyBorder="1" applyAlignment="1">
      <alignment horizontal="right"/>
    </xf>
    <xf numFmtId="0" fontId="15" fillId="33" borderId="21" xfId="0" applyFont="1" applyFill="1" applyBorder="1" applyAlignment="1">
      <alignment horizontal="right"/>
    </xf>
    <xf numFmtId="2" fontId="15" fillId="33" borderId="19" xfId="0" applyNumberFormat="1" applyFont="1" applyFill="1" applyBorder="1" applyAlignment="1">
      <alignment horizontal="right"/>
    </xf>
    <xf numFmtId="3" fontId="15" fillId="33" borderId="33" xfId="0" applyNumberFormat="1" applyFont="1" applyFill="1" applyBorder="1" applyAlignment="1">
      <alignment horizontal="right"/>
    </xf>
    <xf numFmtId="3" fontId="14" fillId="33" borderId="34" xfId="0" applyNumberFormat="1" applyFont="1" applyFill="1" applyBorder="1" applyAlignment="1">
      <alignment horizontal="right"/>
    </xf>
    <xf numFmtId="14" fontId="14" fillId="33" borderId="17" xfId="0" applyNumberFormat="1" applyFont="1" applyFill="1" applyBorder="1" applyAlignment="1">
      <alignment horizontal="right"/>
    </xf>
    <xf numFmtId="2" fontId="14" fillId="33" borderId="17" xfId="0" applyNumberFormat="1" applyFont="1" applyFill="1" applyBorder="1" applyAlignment="1">
      <alignment horizontal="right"/>
    </xf>
    <xf numFmtId="3" fontId="14" fillId="33" borderId="33" xfId="0" applyNumberFormat="1" applyFont="1" applyFill="1" applyBorder="1" applyAlignment="1">
      <alignment horizontal="right"/>
    </xf>
    <xf numFmtId="0" fontId="16" fillId="33" borderId="19" xfId="0" applyFont="1" applyFill="1" applyBorder="1" applyAlignment="1">
      <alignment horizontal="right"/>
    </xf>
    <xf numFmtId="3" fontId="15" fillId="33" borderId="19" xfId="0" applyNumberFormat="1" applyFont="1" applyFill="1" applyBorder="1" applyAlignment="1">
      <alignment horizontal="right"/>
    </xf>
    <xf numFmtId="2" fontId="16" fillId="33" borderId="19" xfId="0" applyNumberFormat="1" applyFont="1" applyFill="1" applyBorder="1" applyAlignment="1">
      <alignment horizontal="right"/>
    </xf>
    <xf numFmtId="3" fontId="15" fillId="33" borderId="35" xfId="0" applyNumberFormat="1" applyFont="1" applyFill="1" applyBorder="1" applyAlignment="1">
      <alignment horizontal="right"/>
    </xf>
    <xf numFmtId="4" fontId="15" fillId="0" borderId="19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14" fontId="14" fillId="33" borderId="32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28" xfId="0" applyNumberFormat="1" applyFont="1" applyBorder="1" applyAlignment="1">
      <alignment/>
    </xf>
    <xf numFmtId="14" fontId="14" fillId="33" borderId="0" xfId="0" applyNumberFormat="1" applyFont="1" applyFill="1" applyBorder="1" applyAlignment="1">
      <alignment horizontal="right"/>
    </xf>
    <xf numFmtId="3" fontId="14" fillId="33" borderId="17" xfId="0" applyNumberFormat="1" applyFont="1" applyFill="1" applyBorder="1" applyAlignment="1">
      <alignment horizontal="right"/>
    </xf>
    <xf numFmtId="0" fontId="14" fillId="33" borderId="36" xfId="0" applyFont="1" applyFill="1" applyBorder="1" applyAlignment="1">
      <alignment horizontal="right"/>
    </xf>
    <xf numFmtId="3" fontId="14" fillId="33" borderId="19" xfId="0" applyNumberFormat="1" applyFont="1" applyFill="1" applyBorder="1" applyAlignment="1">
      <alignment horizontal="right"/>
    </xf>
    <xf numFmtId="2" fontId="14" fillId="33" borderId="19" xfId="0" applyNumberFormat="1" applyFont="1" applyFill="1" applyBorder="1" applyAlignment="1">
      <alignment horizontal="right"/>
    </xf>
    <xf numFmtId="3" fontId="14" fillId="33" borderId="36" xfId="0" applyNumberFormat="1" applyFont="1" applyFill="1" applyBorder="1" applyAlignment="1">
      <alignment horizontal="right"/>
    </xf>
    <xf numFmtId="4" fontId="14" fillId="0" borderId="19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0" fontId="16" fillId="33" borderId="36" xfId="0" applyFont="1" applyFill="1" applyBorder="1" applyAlignment="1">
      <alignment horizontal="right"/>
    </xf>
    <xf numFmtId="14" fontId="14" fillId="33" borderId="21" xfId="0" applyNumberFormat="1" applyFont="1" applyFill="1" applyBorder="1" applyAlignment="1">
      <alignment horizontal="right"/>
    </xf>
    <xf numFmtId="14" fontId="16" fillId="33" borderId="21" xfId="0" applyNumberFormat="1" applyFont="1" applyFill="1" applyBorder="1" applyAlignment="1">
      <alignment horizontal="right"/>
    </xf>
    <xf numFmtId="4" fontId="15" fillId="0" borderId="17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0" fontId="16" fillId="33" borderId="22" xfId="0" applyFont="1" applyFill="1" applyBorder="1" applyAlignment="1">
      <alignment horizontal="right"/>
    </xf>
    <xf numFmtId="3" fontId="15" fillId="33" borderId="22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3" fontId="14" fillId="33" borderId="21" xfId="0" applyNumberFormat="1" applyFont="1" applyFill="1" applyBorder="1" applyAlignment="1">
      <alignment horizontal="right"/>
    </xf>
    <xf numFmtId="0" fontId="16" fillId="33" borderId="21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2" fontId="14" fillId="33" borderId="13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25" xfId="0" applyNumberFormat="1" applyFont="1" applyBorder="1" applyAlignment="1">
      <alignment/>
    </xf>
    <xf numFmtId="0" fontId="16" fillId="0" borderId="37" xfId="0" applyFont="1" applyBorder="1" applyAlignment="1">
      <alignment/>
    </xf>
    <xf numFmtId="2" fontId="16" fillId="0" borderId="37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2" fontId="14" fillId="33" borderId="21" xfId="0" applyNumberFormat="1" applyFont="1" applyFill="1" applyBorder="1" applyAlignment="1">
      <alignment horizontal="right"/>
    </xf>
    <xf numFmtId="0" fontId="15" fillId="33" borderId="19" xfId="0" applyFont="1" applyFill="1" applyBorder="1" applyAlignment="1">
      <alignment horizontal="right"/>
    </xf>
    <xf numFmtId="2" fontId="15" fillId="33" borderId="22" xfId="0" applyNumberFormat="1" applyFont="1" applyFill="1" applyBorder="1" applyAlignment="1">
      <alignment horizontal="right"/>
    </xf>
    <xf numFmtId="0" fontId="11" fillId="0" borderId="18" xfId="0" applyFont="1" applyBorder="1" applyAlignment="1">
      <alignment horizontal="center"/>
    </xf>
    <xf numFmtId="4" fontId="17" fillId="0" borderId="38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8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1" fillId="0" borderId="40" xfId="0" applyFont="1" applyBorder="1" applyAlignment="1">
      <alignment horizontal="center"/>
    </xf>
    <xf numFmtId="14" fontId="14" fillId="33" borderId="19" xfId="0" applyNumberFormat="1" applyFont="1" applyFill="1" applyBorder="1" applyAlignment="1">
      <alignment horizontal="right"/>
    </xf>
    <xf numFmtId="4" fontId="15" fillId="33" borderId="22" xfId="0" applyNumberFormat="1" applyFont="1" applyFill="1" applyBorder="1" applyAlignment="1">
      <alignment/>
    </xf>
    <xf numFmtId="4" fontId="15" fillId="33" borderId="31" xfId="0" applyNumberFormat="1" applyFont="1" applyFill="1" applyBorder="1" applyAlignment="1">
      <alignment/>
    </xf>
    <xf numFmtId="4" fontId="14" fillId="33" borderId="19" xfId="0" applyNumberFormat="1" applyFont="1" applyFill="1" applyBorder="1" applyAlignment="1">
      <alignment horizontal="right"/>
    </xf>
    <xf numFmtId="0" fontId="15" fillId="33" borderId="36" xfId="0" applyFont="1" applyFill="1" applyBorder="1" applyAlignment="1">
      <alignment horizontal="right"/>
    </xf>
    <xf numFmtId="3" fontId="15" fillId="33" borderId="36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4" fontId="17" fillId="0" borderId="41" xfId="0" applyNumberFormat="1" applyFont="1" applyBorder="1" applyAlignment="1">
      <alignment/>
    </xf>
    <xf numFmtId="4" fontId="14" fillId="33" borderId="18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5.75390625" style="0" customWidth="1"/>
    <col min="2" max="2" width="41.25390625" style="0" customWidth="1"/>
    <col min="3" max="4" width="15.125" style="0" customWidth="1"/>
    <col min="5" max="5" width="10.125" style="0" customWidth="1"/>
    <col min="6" max="6" width="10.00390625" style="0" customWidth="1"/>
    <col min="7" max="10" width="21.75390625" style="0" customWidth="1"/>
    <col min="11" max="12" width="14.375" style="0" bestFit="1" customWidth="1"/>
    <col min="13" max="13" width="10.375" style="0" bestFit="1" customWidth="1"/>
  </cols>
  <sheetData>
    <row r="1" ht="15">
      <c r="J1" s="159" t="s">
        <v>32</v>
      </c>
    </row>
    <row r="2" spans="1:10" ht="20.25">
      <c r="A2" s="158" t="s">
        <v>73</v>
      </c>
      <c r="B2" s="2"/>
      <c r="C2" s="2"/>
      <c r="D2" s="2"/>
      <c r="E2" s="2"/>
      <c r="F2" s="2"/>
      <c r="G2" s="3"/>
      <c r="H2" s="3"/>
      <c r="I2" s="3"/>
      <c r="J2" s="2"/>
    </row>
    <row r="3" spans="1:9" ht="5.25" customHeight="1" hidden="1" thickBot="1">
      <c r="A3" s="8"/>
      <c r="B3" s="2"/>
      <c r="C3" s="2"/>
      <c r="D3" s="2"/>
      <c r="E3" s="2"/>
      <c r="F3" s="2"/>
      <c r="G3" s="3"/>
      <c r="H3" s="9"/>
      <c r="I3" s="9"/>
    </row>
    <row r="4" spans="1:9" ht="20.25" customHeight="1" thickBot="1">
      <c r="A4" s="8"/>
      <c r="B4" s="2"/>
      <c r="C4" s="2"/>
      <c r="D4" s="2"/>
      <c r="E4" s="2"/>
      <c r="F4" s="2"/>
      <c r="G4" s="3"/>
      <c r="H4" s="9"/>
      <c r="I4" s="9"/>
    </row>
    <row r="5" spans="1:10" ht="22.5" customHeight="1">
      <c r="A5" s="47" t="s">
        <v>36</v>
      </c>
      <c r="B5" s="48" t="s">
        <v>0</v>
      </c>
      <c r="C5" s="49" t="s">
        <v>48</v>
      </c>
      <c r="D5" s="49" t="s">
        <v>37</v>
      </c>
      <c r="E5" s="49" t="s">
        <v>46</v>
      </c>
      <c r="F5" s="48" t="s">
        <v>38</v>
      </c>
      <c r="G5" s="50" t="s">
        <v>39</v>
      </c>
      <c r="H5" s="51" t="s">
        <v>44</v>
      </c>
      <c r="I5" s="52" t="s">
        <v>52</v>
      </c>
      <c r="J5" s="53" t="s">
        <v>54</v>
      </c>
    </row>
    <row r="6" spans="1:10" ht="23.25" customHeight="1" thickBot="1">
      <c r="A6" s="54" t="s">
        <v>40</v>
      </c>
      <c r="B6" s="55"/>
      <c r="C6" s="55" t="s">
        <v>49</v>
      </c>
      <c r="D6" s="55" t="s">
        <v>41</v>
      </c>
      <c r="E6" s="55" t="s">
        <v>47</v>
      </c>
      <c r="F6" s="55" t="s">
        <v>42</v>
      </c>
      <c r="G6" s="56" t="s">
        <v>43</v>
      </c>
      <c r="H6" s="56" t="s">
        <v>45</v>
      </c>
      <c r="I6" s="57" t="s">
        <v>58</v>
      </c>
      <c r="J6" s="58" t="s">
        <v>59</v>
      </c>
    </row>
    <row r="7" spans="1:28" ht="12.75">
      <c r="A7" s="31" t="s">
        <v>3</v>
      </c>
      <c r="B7" s="32" t="s">
        <v>2</v>
      </c>
      <c r="C7" s="64">
        <v>34640</v>
      </c>
      <c r="D7" s="65">
        <v>294206000</v>
      </c>
      <c r="E7" s="66">
        <v>100</v>
      </c>
      <c r="F7" s="67"/>
      <c r="G7" s="68">
        <v>294206000</v>
      </c>
      <c r="H7" s="68">
        <v>417552560.96</v>
      </c>
      <c r="I7" s="69">
        <v>454629000</v>
      </c>
      <c r="J7" s="70">
        <v>481298000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.75">
      <c r="A8" s="33"/>
      <c r="B8" s="34"/>
      <c r="C8" s="71"/>
      <c r="D8" s="72"/>
      <c r="E8" s="73"/>
      <c r="F8" s="74"/>
      <c r="G8" s="75"/>
      <c r="H8" s="75"/>
      <c r="I8" s="76"/>
      <c r="J8" s="7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.25" customHeight="1">
      <c r="A9" s="35"/>
      <c r="B9" s="36"/>
      <c r="C9" s="71"/>
      <c r="D9" s="72"/>
      <c r="E9" s="73"/>
      <c r="F9" s="74"/>
      <c r="G9" s="78"/>
      <c r="H9" s="78"/>
      <c r="I9" s="170"/>
      <c r="J9" s="17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33" t="s">
        <v>4</v>
      </c>
      <c r="B10" s="37" t="s">
        <v>26</v>
      </c>
      <c r="C10" s="94">
        <v>34991</v>
      </c>
      <c r="D10" s="80">
        <v>3376764850</v>
      </c>
      <c r="E10" s="95">
        <f>G10/D10*100</f>
        <v>100</v>
      </c>
      <c r="F10" s="96">
        <v>10</v>
      </c>
      <c r="G10" s="83">
        <v>3376764850</v>
      </c>
      <c r="H10" s="97">
        <v>1667041673.14</v>
      </c>
      <c r="I10" s="98">
        <v>4320639000</v>
      </c>
      <c r="J10" s="99">
        <v>4326201000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33"/>
      <c r="B11" s="34"/>
      <c r="C11" s="100"/>
      <c r="D11" s="72"/>
      <c r="E11" s="89"/>
      <c r="F11" s="90"/>
      <c r="G11" s="86"/>
      <c r="H11" s="86"/>
      <c r="I11" s="87"/>
      <c r="J11" s="8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35"/>
      <c r="B12" s="34"/>
      <c r="C12" s="100"/>
      <c r="D12" s="72"/>
      <c r="E12" s="101"/>
      <c r="F12" s="102"/>
      <c r="G12" s="86"/>
      <c r="H12" s="86"/>
      <c r="I12" s="86"/>
      <c r="J12" s="8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33" t="s">
        <v>5</v>
      </c>
      <c r="B13" s="37" t="s">
        <v>10</v>
      </c>
      <c r="C13" s="79">
        <v>35762</v>
      </c>
      <c r="D13" s="80">
        <f>D14+D15</f>
        <v>391813000</v>
      </c>
      <c r="E13" s="95">
        <v>100</v>
      </c>
      <c r="F13" s="103"/>
      <c r="G13" s="83">
        <f>G14+G15</f>
        <v>391813000</v>
      </c>
      <c r="H13" s="83">
        <f>H14+H15</f>
        <v>322692042.36</v>
      </c>
      <c r="I13" s="84">
        <f>I14+I15</f>
        <v>350639808</v>
      </c>
      <c r="J13" s="85">
        <f>J14+J15</f>
        <v>380501000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33"/>
      <c r="B14" s="38" t="s">
        <v>21</v>
      </c>
      <c r="C14" s="104"/>
      <c r="D14" s="72">
        <v>357872000</v>
      </c>
      <c r="E14" s="105"/>
      <c r="F14" s="106"/>
      <c r="G14" s="86">
        <v>357872000</v>
      </c>
      <c r="H14" s="86">
        <v>317599234.36</v>
      </c>
      <c r="I14" s="87">
        <v>345547000</v>
      </c>
      <c r="J14" s="88">
        <v>346560000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35"/>
      <c r="B15" s="38"/>
      <c r="C15" s="104"/>
      <c r="D15" s="72">
        <v>33941000</v>
      </c>
      <c r="E15" s="105"/>
      <c r="F15" s="106"/>
      <c r="G15" s="86">
        <v>33941000</v>
      </c>
      <c r="H15" s="86">
        <v>5092808</v>
      </c>
      <c r="I15" s="87">
        <v>5092808</v>
      </c>
      <c r="J15" s="88">
        <v>33941000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33" t="s">
        <v>6</v>
      </c>
      <c r="B16" s="37" t="s">
        <v>11</v>
      </c>
      <c r="C16" s="79">
        <v>35907</v>
      </c>
      <c r="D16" s="80">
        <v>105377646</v>
      </c>
      <c r="E16" s="95">
        <v>100</v>
      </c>
      <c r="F16" s="103">
        <v>311</v>
      </c>
      <c r="G16" s="83">
        <v>105377646</v>
      </c>
      <c r="H16" s="83">
        <v>99369302</v>
      </c>
      <c r="I16" s="84">
        <v>343082000</v>
      </c>
      <c r="J16" s="85">
        <v>357584000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33"/>
      <c r="B17" s="38"/>
      <c r="C17" s="104"/>
      <c r="D17" s="72"/>
      <c r="E17" s="105"/>
      <c r="F17" s="106"/>
      <c r="G17" s="86"/>
      <c r="H17" s="86"/>
      <c r="I17" s="87"/>
      <c r="J17" s="8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35"/>
      <c r="B18" s="38"/>
      <c r="C18" s="104"/>
      <c r="D18" s="72"/>
      <c r="E18" s="105"/>
      <c r="F18" s="106"/>
      <c r="G18" s="86"/>
      <c r="H18" s="86"/>
      <c r="I18" s="87"/>
      <c r="J18" s="8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33" t="s">
        <v>7</v>
      </c>
      <c r="B19" s="37" t="s">
        <v>13</v>
      </c>
      <c r="C19" s="79">
        <v>35858</v>
      </c>
      <c r="D19" s="80">
        <v>26318460</v>
      </c>
      <c r="E19" s="95">
        <f>G19/D19*100</f>
        <v>100</v>
      </c>
      <c r="F19" s="103">
        <v>26</v>
      </c>
      <c r="G19" s="83">
        <v>26318460</v>
      </c>
      <c r="H19" s="83">
        <v>38832414</v>
      </c>
      <c r="I19" s="84">
        <v>44498000</v>
      </c>
      <c r="J19" s="85">
        <v>46438000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33"/>
      <c r="B20" s="38"/>
      <c r="C20" s="104"/>
      <c r="D20" s="72"/>
      <c r="E20" s="105"/>
      <c r="F20" s="102"/>
      <c r="G20" s="86"/>
      <c r="H20" s="86"/>
      <c r="I20" s="87"/>
      <c r="J20" s="8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35"/>
      <c r="B21" s="39"/>
      <c r="C21" s="107"/>
      <c r="D21" s="108"/>
      <c r="E21" s="109"/>
      <c r="F21" s="110"/>
      <c r="G21" s="111"/>
      <c r="H21" s="111"/>
      <c r="I21" s="112"/>
      <c r="J21" s="11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33" t="s">
        <v>8</v>
      </c>
      <c r="B22" s="37" t="s">
        <v>15</v>
      </c>
      <c r="C22" s="114">
        <v>35961</v>
      </c>
      <c r="D22" s="80">
        <v>1000000</v>
      </c>
      <c r="E22" s="95">
        <f>G22/D22*100</f>
        <v>100</v>
      </c>
      <c r="F22" s="115">
        <v>100</v>
      </c>
      <c r="G22" s="116">
        <v>1000000</v>
      </c>
      <c r="H22" s="116">
        <v>1000000</v>
      </c>
      <c r="I22" s="117">
        <v>2247000</v>
      </c>
      <c r="J22" s="118">
        <v>2465000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33"/>
      <c r="B23" s="38"/>
      <c r="C23" s="119"/>
      <c r="D23" s="120"/>
      <c r="E23" s="105"/>
      <c r="F23" s="115"/>
      <c r="G23" s="116"/>
      <c r="H23" s="116"/>
      <c r="I23" s="117"/>
      <c r="J23" s="1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35"/>
      <c r="B24" s="40"/>
      <c r="C24" s="121"/>
      <c r="D24" s="122"/>
      <c r="E24" s="123"/>
      <c r="F24" s="124"/>
      <c r="G24" s="125"/>
      <c r="H24" s="125"/>
      <c r="I24" s="126"/>
      <c r="J24" s="1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33" t="s">
        <v>12</v>
      </c>
      <c r="B25" s="37" t="s">
        <v>50</v>
      </c>
      <c r="C25" s="119">
        <v>35978</v>
      </c>
      <c r="D25" s="80">
        <v>100000</v>
      </c>
      <c r="E25" s="95">
        <f>G25/D25*100</f>
        <v>100</v>
      </c>
      <c r="F25" s="120"/>
      <c r="G25" s="116">
        <v>100000</v>
      </c>
      <c r="H25" s="128">
        <v>100000</v>
      </c>
      <c r="I25" s="129">
        <v>13941000</v>
      </c>
      <c r="J25" s="130">
        <v>15402000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33"/>
      <c r="B26" s="38"/>
      <c r="C26" s="119"/>
      <c r="D26" s="120"/>
      <c r="E26" s="105"/>
      <c r="F26" s="120"/>
      <c r="G26" s="116"/>
      <c r="H26" s="116"/>
      <c r="I26" s="117"/>
      <c r="J26" s="1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35"/>
      <c r="B27" s="39"/>
      <c r="C27" s="131"/>
      <c r="D27" s="122"/>
      <c r="E27" s="123"/>
      <c r="F27" s="122"/>
      <c r="G27" s="125"/>
      <c r="H27" s="125"/>
      <c r="I27" s="126"/>
      <c r="J27" s="12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33" t="s">
        <v>14</v>
      </c>
      <c r="B28" s="41" t="s">
        <v>55</v>
      </c>
      <c r="C28" s="132">
        <v>36683</v>
      </c>
      <c r="D28" s="120">
        <f>121700000+6500000</f>
        <v>128200000</v>
      </c>
      <c r="E28" s="105">
        <v>100</v>
      </c>
      <c r="F28" s="120">
        <v>1282</v>
      </c>
      <c r="G28" s="116">
        <v>128200000</v>
      </c>
      <c r="H28" s="116">
        <v>131407836.73</v>
      </c>
      <c r="I28" s="117">
        <v>163293000</v>
      </c>
      <c r="J28" s="118">
        <v>226029000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33"/>
      <c r="B29" s="41"/>
      <c r="C29" s="133"/>
      <c r="D29" s="74"/>
      <c r="E29" s="105"/>
      <c r="F29" s="72"/>
      <c r="G29" s="134"/>
      <c r="H29" s="134"/>
      <c r="I29" s="135"/>
      <c r="J29" s="13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35"/>
      <c r="B30" s="42"/>
      <c r="C30" s="137"/>
      <c r="D30" s="138"/>
      <c r="E30" s="123"/>
      <c r="F30" s="108"/>
      <c r="G30" s="111"/>
      <c r="H30" s="111"/>
      <c r="I30" s="112"/>
      <c r="J30" s="13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33" t="s">
        <v>16</v>
      </c>
      <c r="B31" s="41" t="s">
        <v>24</v>
      </c>
      <c r="C31" s="132">
        <v>34335</v>
      </c>
      <c r="D31" s="140">
        <v>22797000</v>
      </c>
      <c r="E31" s="105">
        <v>100</v>
      </c>
      <c r="F31" s="120">
        <v>23</v>
      </c>
      <c r="G31" s="116">
        <v>22797000</v>
      </c>
      <c r="H31" s="116">
        <v>25687000</v>
      </c>
      <c r="I31" s="117">
        <v>43081000</v>
      </c>
      <c r="J31" s="118">
        <v>42927000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33"/>
      <c r="B32" s="43"/>
      <c r="C32" s="141"/>
      <c r="D32" s="74"/>
      <c r="E32" s="105"/>
      <c r="F32" s="120"/>
      <c r="G32" s="134"/>
      <c r="H32" s="134"/>
      <c r="I32" s="135"/>
      <c r="J32" s="13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35"/>
      <c r="B33" s="42"/>
      <c r="C33" s="137"/>
      <c r="D33" s="138"/>
      <c r="E33" s="123"/>
      <c r="F33" s="122"/>
      <c r="G33" s="111"/>
      <c r="H33" s="111"/>
      <c r="I33" s="112"/>
      <c r="J33" s="13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33" t="s">
        <v>17</v>
      </c>
      <c r="B34" s="41" t="s">
        <v>33</v>
      </c>
      <c r="C34" s="132">
        <v>33969</v>
      </c>
      <c r="D34" s="140">
        <v>51133000</v>
      </c>
      <c r="E34" s="105">
        <f>G34/D34*100</f>
        <v>100</v>
      </c>
      <c r="F34" s="120"/>
      <c r="G34" s="116">
        <v>51133000</v>
      </c>
      <c r="H34" s="116">
        <v>34121000</v>
      </c>
      <c r="I34" s="117">
        <v>44398000</v>
      </c>
      <c r="J34" s="118">
        <f>J35+J36</f>
        <v>43457000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33"/>
      <c r="B35" s="43"/>
      <c r="C35" s="141"/>
      <c r="D35" s="74"/>
      <c r="E35" s="105"/>
      <c r="F35" s="120"/>
      <c r="G35" s="134"/>
      <c r="H35" s="134"/>
      <c r="I35" s="135"/>
      <c r="J35" s="136">
        <v>44374000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35"/>
      <c r="B36" s="42"/>
      <c r="C36" s="137"/>
      <c r="D36" s="138"/>
      <c r="E36" s="123"/>
      <c r="F36" s="122"/>
      <c r="G36" s="111"/>
      <c r="H36" s="111"/>
      <c r="I36" s="112"/>
      <c r="J36" s="139">
        <v>-917000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44" t="s">
        <v>18</v>
      </c>
      <c r="B37" s="41" t="s">
        <v>29</v>
      </c>
      <c r="C37" s="132">
        <v>33878</v>
      </c>
      <c r="D37" s="140">
        <v>91000500</v>
      </c>
      <c r="E37" s="105">
        <v>100</v>
      </c>
      <c r="F37" s="120">
        <v>1030</v>
      </c>
      <c r="G37" s="116">
        <v>91000500</v>
      </c>
      <c r="H37" s="116">
        <v>58713265.9</v>
      </c>
      <c r="I37" s="117">
        <v>87488000</v>
      </c>
      <c r="J37" s="118">
        <f>J38+J39</f>
        <v>82351000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33"/>
      <c r="B38" s="41"/>
      <c r="C38" s="141"/>
      <c r="D38" s="74"/>
      <c r="E38" s="105"/>
      <c r="F38" s="72"/>
      <c r="G38" s="134"/>
      <c r="H38" s="134"/>
      <c r="I38" s="135"/>
      <c r="J38" s="136">
        <v>86751000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3.5" thickBot="1">
      <c r="A39" s="45"/>
      <c r="B39" s="46"/>
      <c r="C39" s="142"/>
      <c r="D39" s="143"/>
      <c r="E39" s="144"/>
      <c r="F39" s="145"/>
      <c r="G39" s="146"/>
      <c r="H39" s="146"/>
      <c r="I39" s="147"/>
      <c r="J39" s="148">
        <v>-4400000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59"/>
      <c r="B40" s="16"/>
      <c r="C40" s="11"/>
      <c r="D40" s="12"/>
      <c r="E40" s="6"/>
      <c r="F40" s="12"/>
      <c r="G40" s="17"/>
      <c r="H40" s="17"/>
      <c r="I40" s="17"/>
      <c r="J40" s="1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59"/>
      <c r="B41" s="16"/>
      <c r="C41" s="11"/>
      <c r="D41" s="12"/>
      <c r="E41" s="6"/>
      <c r="F41" s="12"/>
      <c r="G41" s="17"/>
      <c r="H41" s="17"/>
      <c r="I41" s="17"/>
      <c r="J41" s="1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59"/>
      <c r="B42" s="16"/>
      <c r="C42" s="11"/>
      <c r="D42" s="12"/>
      <c r="E42" s="6"/>
      <c r="F42" s="12"/>
      <c r="G42" s="17"/>
      <c r="H42" s="17"/>
      <c r="I42" s="17"/>
      <c r="J42" s="1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59"/>
      <c r="B43" s="16"/>
      <c r="C43" s="11"/>
      <c r="D43" s="12"/>
      <c r="E43" s="6"/>
      <c r="F43" s="12"/>
      <c r="G43" s="17"/>
      <c r="H43" s="17"/>
      <c r="I43" s="17"/>
      <c r="J43" s="1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59"/>
      <c r="B44" s="16"/>
      <c r="C44" s="11"/>
      <c r="D44" s="12"/>
      <c r="E44" s="6"/>
      <c r="F44" s="12"/>
      <c r="G44" s="17"/>
      <c r="H44" s="17"/>
      <c r="I44" s="17"/>
      <c r="J44" s="1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59"/>
      <c r="B45" s="16"/>
      <c r="C45" s="11"/>
      <c r="D45" s="12"/>
      <c r="E45" s="6"/>
      <c r="F45" s="12"/>
      <c r="G45" s="17"/>
      <c r="H45" s="17"/>
      <c r="I45" s="17"/>
      <c r="J45" s="1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59"/>
      <c r="B46" s="16"/>
      <c r="C46" s="11"/>
      <c r="D46" s="12"/>
      <c r="E46" s="6"/>
      <c r="F46" s="12"/>
      <c r="G46" s="17"/>
      <c r="H46" s="17"/>
      <c r="I46" s="17"/>
      <c r="J46" s="1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0.25">
      <c r="A47" s="158" t="s">
        <v>73</v>
      </c>
      <c r="B47" s="18"/>
      <c r="C47" s="19"/>
      <c r="D47" s="20"/>
      <c r="E47" s="21"/>
      <c r="F47" s="20"/>
      <c r="G47" s="22"/>
      <c r="H47" s="22"/>
      <c r="I47" s="22"/>
      <c r="J47" s="2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3.5" thickBot="1">
      <c r="A48" s="60"/>
      <c r="B48" s="18"/>
      <c r="C48" s="19"/>
      <c r="D48" s="20"/>
      <c r="E48" s="21"/>
      <c r="F48" s="20"/>
      <c r="G48" s="22"/>
      <c r="H48" s="22"/>
      <c r="I48" s="22"/>
      <c r="J48" s="2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2.5" customHeight="1">
      <c r="A49" s="13" t="s">
        <v>36</v>
      </c>
      <c r="B49" s="14" t="s">
        <v>0</v>
      </c>
      <c r="C49" s="27" t="s">
        <v>48</v>
      </c>
      <c r="D49" s="27" t="s">
        <v>37</v>
      </c>
      <c r="E49" s="27" t="s">
        <v>46</v>
      </c>
      <c r="F49" s="14" t="s">
        <v>38</v>
      </c>
      <c r="G49" s="26" t="s">
        <v>39</v>
      </c>
      <c r="H49" s="15" t="s">
        <v>44</v>
      </c>
      <c r="I49" s="28" t="s">
        <v>52</v>
      </c>
      <c r="J49" s="53" t="s">
        <v>54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2.5" customHeight="1" thickBot="1">
      <c r="A50" s="23" t="s">
        <v>40</v>
      </c>
      <c r="B50" s="24"/>
      <c r="C50" s="24" t="s">
        <v>49</v>
      </c>
      <c r="D50" s="24" t="s">
        <v>41</v>
      </c>
      <c r="E50" s="24" t="s">
        <v>47</v>
      </c>
      <c r="F50" s="24" t="s">
        <v>42</v>
      </c>
      <c r="G50" s="25" t="s">
        <v>43</v>
      </c>
      <c r="H50" s="25" t="s">
        <v>45</v>
      </c>
      <c r="I50" s="29" t="s">
        <v>58</v>
      </c>
      <c r="J50" s="58" t="s">
        <v>59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33" t="s">
        <v>19</v>
      </c>
      <c r="B51" s="38" t="s">
        <v>30</v>
      </c>
      <c r="C51" s="104">
        <v>37438</v>
      </c>
      <c r="D51" s="120">
        <f>D52+D53</f>
        <v>1537995000</v>
      </c>
      <c r="E51" s="152">
        <v>100</v>
      </c>
      <c r="F51" s="140">
        <v>164</v>
      </c>
      <c r="G51" s="97">
        <f>G52+G53</f>
        <v>1537995000</v>
      </c>
      <c r="H51" s="97">
        <f>H52+H53</f>
        <v>1655329115.94</v>
      </c>
      <c r="I51" s="98">
        <f>I52+I53</f>
        <v>1501047115.94</v>
      </c>
      <c r="J51" s="99">
        <f>J52+J53+J54+J55</f>
        <v>1439226930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33"/>
      <c r="B52" s="38"/>
      <c r="C52" s="104"/>
      <c r="D52" s="72">
        <v>1536995000</v>
      </c>
      <c r="E52" s="152"/>
      <c r="F52" s="74"/>
      <c r="G52" s="86">
        <v>1536995000</v>
      </c>
      <c r="H52" s="86">
        <v>1536995000</v>
      </c>
      <c r="I52" s="87">
        <v>1382713000</v>
      </c>
      <c r="J52" s="88">
        <v>1391539000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33"/>
      <c r="B53" s="38"/>
      <c r="C53" s="104"/>
      <c r="D53" s="72">
        <v>1000000</v>
      </c>
      <c r="E53" s="152"/>
      <c r="F53" s="74"/>
      <c r="G53" s="86">
        <v>1000000</v>
      </c>
      <c r="H53" s="86">
        <v>118334115.94</v>
      </c>
      <c r="I53" s="87">
        <v>118334115.94</v>
      </c>
      <c r="J53" s="88">
        <v>1000000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33"/>
      <c r="B54" s="38"/>
      <c r="C54" s="104"/>
      <c r="D54" s="72"/>
      <c r="E54" s="152"/>
      <c r="F54" s="74"/>
      <c r="G54" s="86"/>
      <c r="H54" s="86"/>
      <c r="I54" s="87"/>
      <c r="J54" s="88">
        <v>89158930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35"/>
      <c r="B55" s="38"/>
      <c r="C55" s="104"/>
      <c r="D55" s="72"/>
      <c r="E55" s="152"/>
      <c r="F55" s="74"/>
      <c r="G55" s="86"/>
      <c r="H55" s="86"/>
      <c r="I55" s="87"/>
      <c r="J55" s="88">
        <v>-42471000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33" t="s">
        <v>20</v>
      </c>
      <c r="B56" s="37" t="s">
        <v>34</v>
      </c>
      <c r="C56" s="79">
        <v>38719</v>
      </c>
      <c r="D56" s="80">
        <v>200000</v>
      </c>
      <c r="E56" s="95">
        <v>100</v>
      </c>
      <c r="F56" s="80"/>
      <c r="G56" s="83">
        <v>200000</v>
      </c>
      <c r="H56" s="83">
        <v>200000</v>
      </c>
      <c r="I56" s="84">
        <v>2993000</v>
      </c>
      <c r="J56" s="85">
        <v>3261000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33"/>
      <c r="B57" s="38"/>
      <c r="C57" s="104"/>
      <c r="D57" s="120"/>
      <c r="E57" s="105"/>
      <c r="F57" s="120"/>
      <c r="G57" s="86"/>
      <c r="H57" s="86"/>
      <c r="I57" s="87"/>
      <c r="J57" s="8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35"/>
      <c r="B58" s="40"/>
      <c r="C58" s="153"/>
      <c r="D58" s="108"/>
      <c r="E58" s="101"/>
      <c r="F58" s="108"/>
      <c r="G58" s="91"/>
      <c r="H58" s="91"/>
      <c r="I58" s="92"/>
      <c r="J58" s="93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62" t="s">
        <v>25</v>
      </c>
      <c r="B59" s="37" t="s">
        <v>35</v>
      </c>
      <c r="C59" s="79">
        <v>34031</v>
      </c>
      <c r="D59" s="80">
        <v>19520000</v>
      </c>
      <c r="E59" s="95">
        <v>100</v>
      </c>
      <c r="F59" s="80"/>
      <c r="G59" s="83">
        <v>19520000</v>
      </c>
      <c r="H59" s="83">
        <v>43947720</v>
      </c>
      <c r="I59" s="84">
        <v>14125000</v>
      </c>
      <c r="J59" s="85">
        <f>J60+J61</f>
        <v>13923000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63"/>
      <c r="B60" s="38"/>
      <c r="C60" s="104"/>
      <c r="D60" s="72"/>
      <c r="E60" s="105"/>
      <c r="F60" s="120"/>
      <c r="G60" s="86"/>
      <c r="H60" s="86"/>
      <c r="I60" s="87"/>
      <c r="J60" s="88">
        <v>13968000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168"/>
      <c r="B61" s="40"/>
      <c r="C61" s="169"/>
      <c r="D61" s="108"/>
      <c r="E61" s="123"/>
      <c r="F61" s="122"/>
      <c r="G61" s="91"/>
      <c r="H61" s="91"/>
      <c r="I61" s="92"/>
      <c r="J61" s="93">
        <v>-45000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62" t="s">
        <v>27</v>
      </c>
      <c r="B62" s="38" t="s">
        <v>57</v>
      </c>
      <c r="C62" s="104">
        <v>42380</v>
      </c>
      <c r="D62" s="120">
        <v>2904000</v>
      </c>
      <c r="E62" s="95">
        <v>100</v>
      </c>
      <c r="F62" s="120"/>
      <c r="G62" s="97">
        <v>2904000</v>
      </c>
      <c r="H62" s="97">
        <v>2459540</v>
      </c>
      <c r="I62" s="98">
        <v>2425540</v>
      </c>
      <c r="J62" s="99">
        <f>J63+J64</f>
        <v>2863000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63"/>
      <c r="B63" s="38"/>
      <c r="C63" s="104"/>
      <c r="D63" s="72"/>
      <c r="E63" s="105"/>
      <c r="F63" s="120"/>
      <c r="G63" s="97"/>
      <c r="H63" s="97"/>
      <c r="I63" s="87"/>
      <c r="J63" s="88">
        <v>2870000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155"/>
      <c r="B64" s="38"/>
      <c r="C64" s="104"/>
      <c r="D64" s="72"/>
      <c r="E64" s="105"/>
      <c r="F64" s="120"/>
      <c r="G64" s="97"/>
      <c r="H64" s="97"/>
      <c r="I64" s="87"/>
      <c r="J64" s="88">
        <v>-7000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62" t="s">
        <v>31</v>
      </c>
      <c r="B65" s="37" t="s">
        <v>61</v>
      </c>
      <c r="C65" s="79">
        <v>42866</v>
      </c>
      <c r="D65" s="80">
        <v>5000000</v>
      </c>
      <c r="E65" s="95">
        <v>100</v>
      </c>
      <c r="F65" s="80"/>
      <c r="G65" s="83">
        <v>5000000</v>
      </c>
      <c r="H65" s="83">
        <v>5000000</v>
      </c>
      <c r="I65" s="84">
        <v>5000000</v>
      </c>
      <c r="J65" s="85">
        <v>5000000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63"/>
      <c r="B66" s="38"/>
      <c r="C66" s="104"/>
      <c r="D66" s="72"/>
      <c r="E66" s="105"/>
      <c r="F66" s="120"/>
      <c r="G66" s="86"/>
      <c r="H66" s="86"/>
      <c r="I66" s="87"/>
      <c r="J66" s="8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168"/>
      <c r="B67" s="40"/>
      <c r="C67" s="169"/>
      <c r="D67" s="108"/>
      <c r="E67" s="123"/>
      <c r="F67" s="122"/>
      <c r="G67" s="91"/>
      <c r="H67" s="91"/>
      <c r="I67" s="92"/>
      <c r="J67" s="9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33" t="s">
        <v>56</v>
      </c>
      <c r="B68" s="37" t="s">
        <v>9</v>
      </c>
      <c r="C68" s="79">
        <v>35408</v>
      </c>
      <c r="D68" s="80">
        <v>164400000</v>
      </c>
      <c r="E68" s="81">
        <v>50.97</v>
      </c>
      <c r="F68" s="82">
        <v>1</v>
      </c>
      <c r="G68" s="83">
        <v>83800000</v>
      </c>
      <c r="H68" s="83">
        <v>83245056</v>
      </c>
      <c r="I68" s="84">
        <v>85274339.1</v>
      </c>
      <c r="J68" s="85">
        <f>(J69+J70)/100*50.97</f>
        <v>84604083.6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33"/>
      <c r="B69" s="34"/>
      <c r="C69" s="71"/>
      <c r="D69" s="72"/>
      <c r="E69" s="73"/>
      <c r="F69" s="74"/>
      <c r="G69" s="86"/>
      <c r="H69" s="86"/>
      <c r="I69" s="87"/>
      <c r="J69" s="88">
        <v>168348000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178"/>
      <c r="B70" s="36"/>
      <c r="C70" s="173"/>
      <c r="D70" s="108"/>
      <c r="E70" s="101"/>
      <c r="F70" s="174"/>
      <c r="G70" s="91"/>
      <c r="H70" s="172"/>
      <c r="I70" s="92"/>
      <c r="J70" s="93">
        <v>-2360000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62" t="s">
        <v>62</v>
      </c>
      <c r="B71" s="37" t="s">
        <v>51</v>
      </c>
      <c r="C71" s="104">
        <v>35109</v>
      </c>
      <c r="D71" s="120">
        <v>920000</v>
      </c>
      <c r="E71" s="105">
        <f>G71/D71*100</f>
        <v>50</v>
      </c>
      <c r="F71" s="120"/>
      <c r="G71" s="97">
        <v>460000</v>
      </c>
      <c r="H71" s="97">
        <v>479251.1</v>
      </c>
      <c r="I71" s="98">
        <v>644500</v>
      </c>
      <c r="J71" s="99">
        <v>679000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63"/>
      <c r="B72" s="38"/>
      <c r="C72" s="104"/>
      <c r="D72" s="72"/>
      <c r="E72" s="105"/>
      <c r="F72" s="120"/>
      <c r="G72" s="97"/>
      <c r="H72" s="97"/>
      <c r="I72" s="87"/>
      <c r="J72" s="8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168"/>
      <c r="B73" s="40"/>
      <c r="C73" s="169"/>
      <c r="D73" s="108"/>
      <c r="E73" s="123"/>
      <c r="F73" s="122"/>
      <c r="G73" s="172"/>
      <c r="H73" s="172"/>
      <c r="I73" s="92"/>
      <c r="J73" s="9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33" t="s">
        <v>63</v>
      </c>
      <c r="B74" s="38" t="s">
        <v>60</v>
      </c>
      <c r="C74" s="104">
        <v>35661</v>
      </c>
      <c r="D74" s="120">
        <f>D75+D76+D77</f>
        <v>14000000</v>
      </c>
      <c r="E74" s="105">
        <f>G74/D74*100</f>
        <v>45</v>
      </c>
      <c r="F74" s="140">
        <f>F75+F76+F77</f>
        <v>126</v>
      </c>
      <c r="G74" s="97">
        <f>G75+G76+G77</f>
        <v>6300000</v>
      </c>
      <c r="H74" s="97">
        <f>H75+H76+H77</f>
        <v>6300000</v>
      </c>
      <c r="I74" s="98">
        <f>I75+I76+I77</f>
        <v>11867419.8</v>
      </c>
      <c r="J74" s="99">
        <f>(J75+J76+J77)/100*45</f>
        <v>7427250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33"/>
      <c r="B75" s="38" t="s">
        <v>23</v>
      </c>
      <c r="C75" s="104"/>
      <c r="D75" s="72">
        <v>4400000</v>
      </c>
      <c r="E75" s="73">
        <v>59.09</v>
      </c>
      <c r="F75" s="74">
        <v>52</v>
      </c>
      <c r="G75" s="86">
        <v>2600000</v>
      </c>
      <c r="H75" s="86">
        <v>2600000</v>
      </c>
      <c r="I75" s="87">
        <v>8167419.8</v>
      </c>
      <c r="J75" s="88">
        <v>13495000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33"/>
      <c r="B76" s="34" t="s">
        <v>69</v>
      </c>
      <c r="C76" s="104"/>
      <c r="D76" s="72">
        <v>-4400000</v>
      </c>
      <c r="E76" s="73">
        <v>-59.09</v>
      </c>
      <c r="F76" s="74">
        <v>-52</v>
      </c>
      <c r="G76" s="86">
        <v>-2600000</v>
      </c>
      <c r="H76" s="86">
        <v>-2600000</v>
      </c>
      <c r="I76" s="87">
        <v>-8167419.8</v>
      </c>
      <c r="J76" s="88">
        <v>9600000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35"/>
      <c r="B77" s="39"/>
      <c r="C77" s="153"/>
      <c r="D77" s="108">
        <v>14000000</v>
      </c>
      <c r="E77" s="154">
        <v>45</v>
      </c>
      <c r="F77" s="138">
        <v>126</v>
      </c>
      <c r="G77" s="91">
        <v>6300000</v>
      </c>
      <c r="H77" s="91">
        <v>6300000</v>
      </c>
      <c r="I77" s="92">
        <v>11867419.8</v>
      </c>
      <c r="J77" s="93">
        <v>-6590000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62" t="s">
        <v>64</v>
      </c>
      <c r="B78" s="37" t="s">
        <v>22</v>
      </c>
      <c r="C78" s="104">
        <v>34822</v>
      </c>
      <c r="D78" s="120">
        <v>2000000</v>
      </c>
      <c r="E78" s="105">
        <f>G78/D78*100</f>
        <v>40</v>
      </c>
      <c r="F78" s="120">
        <v>800</v>
      </c>
      <c r="G78" s="97">
        <v>800000</v>
      </c>
      <c r="H78" s="97">
        <v>440000</v>
      </c>
      <c r="I78" s="98">
        <v>9453200</v>
      </c>
      <c r="J78" s="99">
        <v>10006400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63"/>
      <c r="B79" s="38" t="s">
        <v>65</v>
      </c>
      <c r="C79" s="104"/>
      <c r="D79" s="72"/>
      <c r="E79" s="105"/>
      <c r="F79" s="120"/>
      <c r="G79" s="97"/>
      <c r="H79" s="97"/>
      <c r="I79" s="87"/>
      <c r="J79" s="8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63"/>
      <c r="B80" s="38"/>
      <c r="C80" s="104"/>
      <c r="D80" s="72"/>
      <c r="E80" s="105"/>
      <c r="F80" s="120"/>
      <c r="G80" s="97"/>
      <c r="H80" s="97"/>
      <c r="I80" s="87"/>
      <c r="J80" s="8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6.5" thickBot="1">
      <c r="A81" s="61"/>
      <c r="B81" s="157" t="s">
        <v>1</v>
      </c>
      <c r="C81" s="149"/>
      <c r="D81" s="149"/>
      <c r="E81" s="150"/>
      <c r="F81" s="151"/>
      <c r="G81" s="156">
        <f>G7+G10+G13+G16+G19+G22+G25+G28+G31+G34+G37+G51+G56+G59+G62+G65+G68+G71+G74+G78</f>
        <v>6145689456</v>
      </c>
      <c r="H81" s="156">
        <f>H7+H10+H13+H16+H19+H22+H25+H28+H31+H34+H37+H51+H56+H59+H62+H65+H68+H71+H74+H78</f>
        <v>4593917778.130001</v>
      </c>
      <c r="I81" s="156">
        <f>I7+I10+I13+I16+I19+I22+I25+I28+I31+I34+I37+I51+I56+I59+I62+I65+I68+I71+I74+I78</f>
        <v>7500765922.840001</v>
      </c>
      <c r="J81" s="177">
        <f>J7+J10+J13+J16+J19+J22+J25+J28+J31+J34+J37+J51+J56+J59+J62+J65+J68+J71+J74+J78</f>
        <v>7571643663.6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30"/>
      <c r="B82" s="30"/>
      <c r="C82" s="1"/>
      <c r="D82" s="1"/>
      <c r="E82" s="4"/>
      <c r="F82" s="4"/>
      <c r="G82" s="5"/>
      <c r="H82" s="5"/>
      <c r="I82" s="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164" t="s">
        <v>28</v>
      </c>
      <c r="B83" s="160" t="s">
        <v>53</v>
      </c>
      <c r="C83" s="160"/>
      <c r="D83" s="160"/>
      <c r="E83" s="161"/>
      <c r="F83" s="162"/>
      <c r="G83" s="163"/>
      <c r="H83" s="163"/>
      <c r="I83" s="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2:9" ht="12.75">
      <c r="B84" s="160" t="s">
        <v>66</v>
      </c>
      <c r="C84" s="160"/>
      <c r="D84" s="160"/>
      <c r="E84" s="164"/>
      <c r="F84" s="164"/>
      <c r="G84" s="165"/>
      <c r="H84" s="163"/>
      <c r="I84" s="5"/>
    </row>
    <row r="85" spans="2:9" ht="12.75">
      <c r="B85" s="166" t="s">
        <v>67</v>
      </c>
      <c r="C85" s="160"/>
      <c r="D85" s="160"/>
      <c r="E85" s="164"/>
      <c r="F85" s="164"/>
      <c r="G85" s="165"/>
      <c r="H85" s="163"/>
      <c r="I85" s="5"/>
    </row>
    <row r="86" spans="2:9" ht="12.75">
      <c r="B86" s="167" t="s">
        <v>70</v>
      </c>
      <c r="C86" s="160"/>
      <c r="D86" s="160"/>
      <c r="E86" s="164"/>
      <c r="F86" s="164"/>
      <c r="G86" s="165"/>
      <c r="H86" s="163"/>
      <c r="I86" s="5"/>
    </row>
    <row r="87" spans="2:9" ht="12.75">
      <c r="B87" s="166" t="s">
        <v>71</v>
      </c>
      <c r="C87" s="160"/>
      <c r="D87" s="160"/>
      <c r="E87" s="164"/>
      <c r="F87" s="164"/>
      <c r="G87" s="165"/>
      <c r="H87" s="163"/>
      <c r="I87" s="5"/>
    </row>
    <row r="88" spans="2:9" ht="12.75">
      <c r="B88" s="166" t="s">
        <v>72</v>
      </c>
      <c r="C88" s="1"/>
      <c r="E88" s="1"/>
      <c r="F88" s="1"/>
      <c r="G88" s="1"/>
      <c r="H88" s="5"/>
      <c r="I88" s="5"/>
    </row>
    <row r="89" spans="1:9" ht="12.75">
      <c r="A89" s="176" t="s">
        <v>68</v>
      </c>
      <c r="B89" s="175" t="s">
        <v>75</v>
      </c>
      <c r="C89" s="1"/>
      <c r="E89" s="1"/>
      <c r="F89" s="1"/>
      <c r="G89" s="1"/>
      <c r="H89" s="5"/>
      <c r="I89" s="5"/>
    </row>
    <row r="90" spans="2:9" ht="12.75">
      <c r="B90" s="175" t="s">
        <v>74</v>
      </c>
      <c r="C90" s="1"/>
      <c r="D90" s="1"/>
      <c r="E90" s="4"/>
      <c r="F90" s="4"/>
      <c r="G90" s="5"/>
      <c r="H90" s="5"/>
      <c r="I90" s="5"/>
    </row>
    <row r="92" ht="12.75">
      <c r="I92" s="10"/>
    </row>
  </sheetData>
  <sheetProtection/>
  <printOptions horizontalCentered="1"/>
  <pageMargins left="0.1968503937007874" right="0.1968503937007874" top="0.7874015748031497" bottom="0.7874015748031497" header="0.5118110236220472" footer="0.2362204724409449"/>
  <pageSetup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Lindovská Jana</cp:lastModifiedBy>
  <cp:lastPrinted>2018-04-11T11:47:07Z</cp:lastPrinted>
  <dcterms:created xsi:type="dcterms:W3CDTF">1998-03-09T09:28:03Z</dcterms:created>
  <dcterms:modified xsi:type="dcterms:W3CDTF">2018-04-11T11:47:09Z</dcterms:modified>
  <cp:category/>
  <cp:version/>
  <cp:contentType/>
  <cp:contentStatus/>
</cp:coreProperties>
</file>