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6930"/>
  </bookViews>
  <sheets>
    <sheet name="Bilance" sheetId="5" r:id="rId1"/>
  </sheets>
  <definedNames>
    <definedName name="_xlnm.Print_Titles" localSheetId="0">Bilance!$3:$7</definedName>
    <definedName name="_xlnm.Print_Area" localSheetId="0">Bilance!$A$1:$R$105</definedName>
  </definedNames>
  <calcPr calcId="145621"/>
</workbook>
</file>

<file path=xl/calcChain.xml><?xml version="1.0" encoding="utf-8"?>
<calcChain xmlns="http://schemas.openxmlformats.org/spreadsheetml/2006/main">
  <c r="O24" i="5" l="1"/>
  <c r="P24" i="5"/>
  <c r="O75" i="5" l="1"/>
  <c r="H49" i="5"/>
  <c r="R38" i="5" l="1"/>
  <c r="M38" i="5"/>
  <c r="H38" i="5"/>
  <c r="G38" i="5"/>
  <c r="K31" i="5"/>
  <c r="J31" i="5"/>
  <c r="I31" i="5"/>
  <c r="F31" i="5"/>
  <c r="E31" i="5"/>
  <c r="H31" i="5" s="1"/>
  <c r="D31" i="5"/>
  <c r="P103" i="5"/>
  <c r="O103" i="5"/>
  <c r="N103" i="5"/>
  <c r="P102" i="5"/>
  <c r="O102" i="5"/>
  <c r="N102" i="5"/>
  <c r="P101" i="5"/>
  <c r="O101" i="5"/>
  <c r="N101" i="5"/>
  <c r="P100" i="5"/>
  <c r="O100" i="5"/>
  <c r="N100" i="5"/>
  <c r="P99" i="5"/>
  <c r="O99" i="5"/>
  <c r="N99" i="5"/>
  <c r="P98" i="5"/>
  <c r="O98" i="5"/>
  <c r="N98" i="5"/>
  <c r="P97" i="5"/>
  <c r="O97" i="5"/>
  <c r="N97" i="5"/>
  <c r="P96" i="5"/>
  <c r="O96" i="5"/>
  <c r="N96" i="5"/>
  <c r="K95" i="5"/>
  <c r="K93" i="5" s="1"/>
  <c r="J95" i="5"/>
  <c r="J93" i="5" s="1"/>
  <c r="I95" i="5"/>
  <c r="F95" i="5"/>
  <c r="F93" i="5" s="1"/>
  <c r="E95" i="5"/>
  <c r="E93" i="5" s="1"/>
  <c r="D95" i="5"/>
  <c r="D93" i="5" s="1"/>
  <c r="K91" i="5"/>
  <c r="J91" i="5"/>
  <c r="I91" i="5"/>
  <c r="F91" i="5"/>
  <c r="E91" i="5"/>
  <c r="D91" i="5"/>
  <c r="P90" i="5"/>
  <c r="O90" i="5"/>
  <c r="N90" i="5"/>
  <c r="M90" i="5"/>
  <c r="L90" i="5"/>
  <c r="H90" i="5"/>
  <c r="G90" i="5"/>
  <c r="P89" i="5"/>
  <c r="O89" i="5"/>
  <c r="N89" i="5"/>
  <c r="M89" i="5"/>
  <c r="L89" i="5"/>
  <c r="H89" i="5"/>
  <c r="G89" i="5"/>
  <c r="P88" i="5"/>
  <c r="O88" i="5"/>
  <c r="N88" i="5"/>
  <c r="M88" i="5"/>
  <c r="L88" i="5"/>
  <c r="H88" i="5"/>
  <c r="G88" i="5"/>
  <c r="P87" i="5"/>
  <c r="O87" i="5"/>
  <c r="N87" i="5"/>
  <c r="M87" i="5"/>
  <c r="L87" i="5"/>
  <c r="H87" i="5"/>
  <c r="P86" i="5"/>
  <c r="O86" i="5"/>
  <c r="N86" i="5"/>
  <c r="M86" i="5"/>
  <c r="L86" i="5"/>
  <c r="H86" i="5"/>
  <c r="G86" i="5"/>
  <c r="P85" i="5"/>
  <c r="O85" i="5"/>
  <c r="N85" i="5"/>
  <c r="M85" i="5"/>
  <c r="L85" i="5"/>
  <c r="H85" i="5"/>
  <c r="G85" i="5"/>
  <c r="P84" i="5"/>
  <c r="O84" i="5"/>
  <c r="N84" i="5"/>
  <c r="M84" i="5"/>
  <c r="L84" i="5"/>
  <c r="H84" i="5"/>
  <c r="G84" i="5"/>
  <c r="P83" i="5"/>
  <c r="O83" i="5"/>
  <c r="N83" i="5"/>
  <c r="M83" i="5"/>
  <c r="L83" i="5"/>
  <c r="H83" i="5"/>
  <c r="G83" i="5"/>
  <c r="P82" i="5"/>
  <c r="O82" i="5"/>
  <c r="N82" i="5"/>
  <c r="M82" i="5"/>
  <c r="L82" i="5"/>
  <c r="H82" i="5"/>
  <c r="G82" i="5"/>
  <c r="P81" i="5"/>
  <c r="O81" i="5"/>
  <c r="N81" i="5"/>
  <c r="M81" i="5"/>
  <c r="L81" i="5"/>
  <c r="H81" i="5"/>
  <c r="G81" i="5"/>
  <c r="P80" i="5"/>
  <c r="O80" i="5"/>
  <c r="N80" i="5"/>
  <c r="M80" i="5"/>
  <c r="L80" i="5"/>
  <c r="H80" i="5"/>
  <c r="G80" i="5"/>
  <c r="P79" i="5"/>
  <c r="O79" i="5"/>
  <c r="N79" i="5"/>
  <c r="M79" i="5"/>
  <c r="L79" i="5"/>
  <c r="H79" i="5"/>
  <c r="G79" i="5"/>
  <c r="P78" i="5"/>
  <c r="O78" i="5"/>
  <c r="N78" i="5"/>
  <c r="M78" i="5"/>
  <c r="L78" i="5"/>
  <c r="H78" i="5"/>
  <c r="G78" i="5"/>
  <c r="N77" i="5"/>
  <c r="M77" i="5"/>
  <c r="L77" i="5"/>
  <c r="H77" i="5"/>
  <c r="G77" i="5"/>
  <c r="P75" i="5"/>
  <c r="O91" i="5"/>
  <c r="N75" i="5"/>
  <c r="N91" i="5" s="1"/>
  <c r="M75" i="5"/>
  <c r="L75" i="5"/>
  <c r="H75" i="5"/>
  <c r="G75" i="5"/>
  <c r="P74" i="5"/>
  <c r="O74" i="5"/>
  <c r="N74" i="5"/>
  <c r="M74" i="5"/>
  <c r="L74" i="5"/>
  <c r="H74" i="5"/>
  <c r="G74" i="5"/>
  <c r="P73" i="5"/>
  <c r="O73" i="5"/>
  <c r="N73" i="5"/>
  <c r="M73" i="5"/>
  <c r="L73" i="5"/>
  <c r="H73" i="5"/>
  <c r="G73" i="5"/>
  <c r="P72" i="5"/>
  <c r="O72" i="5"/>
  <c r="N72" i="5"/>
  <c r="M72" i="5"/>
  <c r="H72" i="5"/>
  <c r="G72" i="5"/>
  <c r="P71" i="5"/>
  <c r="O71" i="5"/>
  <c r="N71" i="5"/>
  <c r="M71" i="5"/>
  <c r="L71" i="5"/>
  <c r="H71" i="5"/>
  <c r="G71" i="5"/>
  <c r="P70" i="5"/>
  <c r="O70" i="5"/>
  <c r="N70" i="5"/>
  <c r="M70" i="5"/>
  <c r="L70" i="5"/>
  <c r="H70" i="5"/>
  <c r="G70" i="5"/>
  <c r="P69" i="5"/>
  <c r="O69" i="5"/>
  <c r="N69" i="5"/>
  <c r="M69" i="5"/>
  <c r="H69" i="5"/>
  <c r="G69" i="5"/>
  <c r="P68" i="5"/>
  <c r="O68" i="5"/>
  <c r="N68" i="5"/>
  <c r="M68" i="5"/>
  <c r="L68" i="5"/>
  <c r="H68" i="5"/>
  <c r="G68" i="5"/>
  <c r="R67" i="5"/>
  <c r="Q67" i="5"/>
  <c r="M67" i="5"/>
  <c r="L67" i="5"/>
  <c r="H67" i="5"/>
  <c r="G67" i="5"/>
  <c r="P66" i="5"/>
  <c r="O66" i="5"/>
  <c r="N66" i="5"/>
  <c r="M66" i="5"/>
  <c r="L66" i="5"/>
  <c r="H66" i="5"/>
  <c r="G66" i="5"/>
  <c r="P65" i="5"/>
  <c r="O65" i="5"/>
  <c r="N65" i="5"/>
  <c r="M65" i="5"/>
  <c r="L65" i="5"/>
  <c r="H65" i="5"/>
  <c r="G65" i="5"/>
  <c r="P64" i="5"/>
  <c r="O64" i="5"/>
  <c r="N64" i="5"/>
  <c r="M64" i="5"/>
  <c r="L64" i="5"/>
  <c r="H64" i="5"/>
  <c r="G64" i="5"/>
  <c r="P63" i="5"/>
  <c r="O63" i="5"/>
  <c r="N63" i="5"/>
  <c r="M63" i="5"/>
  <c r="L63" i="5"/>
  <c r="H63" i="5"/>
  <c r="G63" i="5"/>
  <c r="P62" i="5"/>
  <c r="O62" i="5"/>
  <c r="N62" i="5"/>
  <c r="M62" i="5"/>
  <c r="L62" i="5"/>
  <c r="H62" i="5"/>
  <c r="G62" i="5"/>
  <c r="P61" i="5"/>
  <c r="O61" i="5"/>
  <c r="N61" i="5"/>
  <c r="M61" i="5"/>
  <c r="L61" i="5"/>
  <c r="H61" i="5"/>
  <c r="G61" i="5"/>
  <c r="P60" i="5"/>
  <c r="O60" i="5"/>
  <c r="N60" i="5"/>
  <c r="M60" i="5"/>
  <c r="L60" i="5"/>
  <c r="H60" i="5"/>
  <c r="G60" i="5"/>
  <c r="P59" i="5"/>
  <c r="O59" i="5"/>
  <c r="N59" i="5"/>
  <c r="M59" i="5"/>
  <c r="L59" i="5"/>
  <c r="H59" i="5"/>
  <c r="G59" i="5"/>
  <c r="P58" i="5"/>
  <c r="O58" i="5"/>
  <c r="N58" i="5"/>
  <c r="M58" i="5"/>
  <c r="L58" i="5"/>
  <c r="H58" i="5"/>
  <c r="G58" i="5"/>
  <c r="P57" i="5"/>
  <c r="O57" i="5"/>
  <c r="N57" i="5"/>
  <c r="M57" i="5"/>
  <c r="L57" i="5"/>
  <c r="H57" i="5"/>
  <c r="G57" i="5"/>
  <c r="P56" i="5"/>
  <c r="O56" i="5"/>
  <c r="N56" i="5"/>
  <c r="M56" i="5"/>
  <c r="L56" i="5"/>
  <c r="H56" i="5"/>
  <c r="G56" i="5"/>
  <c r="P55" i="5"/>
  <c r="O55" i="5"/>
  <c r="N55" i="5"/>
  <c r="M55" i="5"/>
  <c r="L55" i="5"/>
  <c r="H55" i="5"/>
  <c r="G55" i="5"/>
  <c r="R53" i="5"/>
  <c r="Q53" i="5"/>
  <c r="M53" i="5"/>
  <c r="L53" i="5"/>
  <c r="H53" i="5"/>
  <c r="G53" i="5"/>
  <c r="P51" i="5"/>
  <c r="O51" i="5"/>
  <c r="N51" i="5"/>
  <c r="M51" i="5"/>
  <c r="L51" i="5"/>
  <c r="H51" i="5"/>
  <c r="G51" i="5"/>
  <c r="P50" i="5"/>
  <c r="O50" i="5"/>
  <c r="N50" i="5"/>
  <c r="M50" i="5"/>
  <c r="L50" i="5"/>
  <c r="H50" i="5"/>
  <c r="G50" i="5"/>
  <c r="P49" i="5"/>
  <c r="O49" i="5"/>
  <c r="N49" i="5"/>
  <c r="M49" i="5"/>
  <c r="L49" i="5"/>
  <c r="G49" i="5"/>
  <c r="P48" i="5"/>
  <c r="O48" i="5"/>
  <c r="N48" i="5"/>
  <c r="M48" i="5"/>
  <c r="L48" i="5"/>
  <c r="H48" i="5"/>
  <c r="G48" i="5"/>
  <c r="R47" i="5"/>
  <c r="Q47" i="5"/>
  <c r="M47" i="5"/>
  <c r="L47" i="5"/>
  <c r="H47" i="5"/>
  <c r="G47" i="5"/>
  <c r="P46" i="5"/>
  <c r="O46" i="5"/>
  <c r="N46" i="5"/>
  <c r="M46" i="5"/>
  <c r="L46" i="5"/>
  <c r="H46" i="5"/>
  <c r="G46" i="5"/>
  <c r="P45" i="5"/>
  <c r="O45" i="5"/>
  <c r="N45" i="5"/>
  <c r="M45" i="5"/>
  <c r="L45" i="5"/>
  <c r="H45" i="5"/>
  <c r="G45" i="5"/>
  <c r="P44" i="5"/>
  <c r="O44" i="5"/>
  <c r="N44" i="5"/>
  <c r="M44" i="5"/>
  <c r="H44" i="5"/>
  <c r="G44" i="5"/>
  <c r="P43" i="5"/>
  <c r="O43" i="5"/>
  <c r="N43" i="5"/>
  <c r="M43" i="5"/>
  <c r="L43" i="5"/>
  <c r="H43" i="5"/>
  <c r="G43" i="5"/>
  <c r="P42" i="5"/>
  <c r="O42" i="5"/>
  <c r="N42" i="5"/>
  <c r="M42" i="5"/>
  <c r="H42" i="5"/>
  <c r="G42" i="5"/>
  <c r="P41" i="5"/>
  <c r="O41" i="5"/>
  <c r="N41" i="5"/>
  <c r="M41" i="5"/>
  <c r="L41" i="5"/>
  <c r="H41" i="5"/>
  <c r="G41" i="5"/>
  <c r="P40" i="5"/>
  <c r="O40" i="5"/>
  <c r="N40" i="5"/>
  <c r="M40" i="5"/>
  <c r="L40" i="5"/>
  <c r="H40" i="5"/>
  <c r="G40" i="5"/>
  <c r="P35" i="5"/>
  <c r="O35" i="5"/>
  <c r="M35" i="5"/>
  <c r="L35" i="5"/>
  <c r="H35" i="5"/>
  <c r="G35" i="5"/>
  <c r="P34" i="5"/>
  <c r="O34" i="5"/>
  <c r="N34" i="5"/>
  <c r="M34" i="5"/>
  <c r="L34" i="5"/>
  <c r="H34" i="5"/>
  <c r="G34" i="5"/>
  <c r="P33" i="5"/>
  <c r="O33" i="5"/>
  <c r="N33" i="5"/>
  <c r="M33" i="5"/>
  <c r="L33" i="5"/>
  <c r="H33" i="5"/>
  <c r="G33" i="5"/>
  <c r="P30" i="5"/>
  <c r="O30" i="5"/>
  <c r="N30" i="5"/>
  <c r="M30" i="5"/>
  <c r="H30" i="5"/>
  <c r="G30" i="5"/>
  <c r="P29" i="5"/>
  <c r="O29" i="5"/>
  <c r="N29" i="5"/>
  <c r="M29" i="5"/>
  <c r="L29" i="5"/>
  <c r="H29" i="5"/>
  <c r="G29" i="5"/>
  <c r="P28" i="5"/>
  <c r="O28" i="5"/>
  <c r="N28" i="5"/>
  <c r="M28" i="5"/>
  <c r="H28" i="5"/>
  <c r="G28" i="5"/>
  <c r="P27" i="5"/>
  <c r="O27" i="5"/>
  <c r="N27" i="5"/>
  <c r="M27" i="5"/>
  <c r="L27" i="5"/>
  <c r="H27" i="5"/>
  <c r="G27" i="5"/>
  <c r="P26" i="5"/>
  <c r="O26" i="5"/>
  <c r="N26" i="5"/>
  <c r="M26" i="5"/>
  <c r="L26" i="5"/>
  <c r="H26" i="5"/>
  <c r="G26" i="5"/>
  <c r="P25" i="5"/>
  <c r="O25" i="5"/>
  <c r="N25" i="5"/>
  <c r="M25" i="5"/>
  <c r="L25" i="5"/>
  <c r="H25" i="5"/>
  <c r="G25" i="5"/>
  <c r="N24" i="5"/>
  <c r="M24" i="5"/>
  <c r="L24" i="5"/>
  <c r="H24" i="5"/>
  <c r="G24" i="5"/>
  <c r="P23" i="5"/>
  <c r="O23" i="5"/>
  <c r="N23" i="5"/>
  <c r="M23" i="5"/>
  <c r="L23" i="5"/>
  <c r="H23" i="5"/>
  <c r="G23" i="5"/>
  <c r="P21" i="5"/>
  <c r="O21" i="5"/>
  <c r="N21" i="5"/>
  <c r="M21" i="5"/>
  <c r="L21" i="5"/>
  <c r="H21" i="5"/>
  <c r="G21" i="5"/>
  <c r="P20" i="5"/>
  <c r="O20" i="5"/>
  <c r="N20" i="5"/>
  <c r="M20" i="5"/>
  <c r="L20" i="5"/>
  <c r="H20" i="5"/>
  <c r="G20" i="5"/>
  <c r="P19" i="5"/>
  <c r="O19" i="5"/>
  <c r="N19" i="5"/>
  <c r="M19" i="5"/>
  <c r="L19" i="5"/>
  <c r="H19" i="5"/>
  <c r="G19" i="5"/>
  <c r="P18" i="5"/>
  <c r="O18" i="5"/>
  <c r="N18" i="5"/>
  <c r="M18" i="5"/>
  <c r="L18" i="5"/>
  <c r="H18" i="5"/>
  <c r="G18" i="5"/>
  <c r="P17" i="5"/>
  <c r="O17" i="5"/>
  <c r="N17" i="5"/>
  <c r="M17" i="5"/>
  <c r="L17" i="5"/>
  <c r="H17" i="5"/>
  <c r="G17" i="5"/>
  <c r="P16" i="5"/>
  <c r="O16" i="5"/>
  <c r="N16" i="5"/>
  <c r="M16" i="5"/>
  <c r="L16" i="5"/>
  <c r="H16" i="5"/>
  <c r="G16" i="5"/>
  <c r="P15" i="5"/>
  <c r="O15" i="5"/>
  <c r="N15" i="5"/>
  <c r="M15" i="5"/>
  <c r="L15" i="5"/>
  <c r="H15" i="5"/>
  <c r="G15" i="5"/>
  <c r="P14" i="5"/>
  <c r="O14" i="5"/>
  <c r="N14" i="5"/>
  <c r="M14" i="5"/>
  <c r="L14" i="5"/>
  <c r="H14" i="5"/>
  <c r="G14" i="5"/>
  <c r="P13" i="5"/>
  <c r="O13" i="5"/>
  <c r="N13" i="5"/>
  <c r="M13" i="5"/>
  <c r="L13" i="5"/>
  <c r="H13" i="5"/>
  <c r="G13" i="5"/>
  <c r="P12" i="5"/>
  <c r="O12" i="5"/>
  <c r="N12" i="5"/>
  <c r="M12" i="5"/>
  <c r="L12" i="5"/>
  <c r="H12" i="5"/>
  <c r="G12" i="5"/>
  <c r="P11" i="5"/>
  <c r="O11" i="5"/>
  <c r="N11" i="5"/>
  <c r="M11" i="5"/>
  <c r="L11" i="5"/>
  <c r="H11" i="5"/>
  <c r="G11" i="5"/>
  <c r="P9" i="5"/>
  <c r="O9" i="5"/>
  <c r="N9" i="5"/>
  <c r="M9" i="5"/>
  <c r="L9" i="5"/>
  <c r="H9" i="5"/>
  <c r="G9" i="5"/>
  <c r="K8" i="5"/>
  <c r="J8" i="5"/>
  <c r="I8" i="5"/>
  <c r="F8" i="5"/>
  <c r="E8" i="5"/>
  <c r="D8" i="5"/>
  <c r="D36" i="5" s="1"/>
  <c r="D52" i="5" s="1"/>
  <c r="E36" i="5" l="1"/>
  <c r="E52" i="5" s="1"/>
  <c r="E92" i="5" s="1"/>
  <c r="K36" i="5"/>
  <c r="K52" i="5" s="1"/>
  <c r="M31" i="5"/>
  <c r="J36" i="5"/>
  <c r="J52" i="5" s="1"/>
  <c r="J92" i="5" s="1"/>
  <c r="O31" i="5"/>
  <c r="R70" i="5"/>
  <c r="R63" i="5"/>
  <c r="F36" i="5"/>
  <c r="L31" i="5"/>
  <c r="I36" i="5"/>
  <c r="P31" i="5"/>
  <c r="N31" i="5"/>
  <c r="L38" i="5"/>
  <c r="Q38" i="5"/>
  <c r="G31" i="5"/>
  <c r="O8" i="5"/>
  <c r="O36" i="5" s="1"/>
  <c r="R14" i="5"/>
  <c r="Q57" i="5"/>
  <c r="Q65" i="5"/>
  <c r="O93" i="5"/>
  <c r="Q56" i="5"/>
  <c r="R45" i="5"/>
  <c r="R61" i="5"/>
  <c r="Q29" i="5"/>
  <c r="Q46" i="5"/>
  <c r="Q49" i="5"/>
  <c r="Q55" i="5"/>
  <c r="Q60" i="5"/>
  <c r="Q71" i="5"/>
  <c r="R84" i="5"/>
  <c r="Q15" i="5"/>
  <c r="Q24" i="5"/>
  <c r="Q83" i="5"/>
  <c r="D92" i="5"/>
  <c r="R13" i="5"/>
  <c r="R69" i="5"/>
  <c r="Q73" i="5"/>
  <c r="Q78" i="5"/>
  <c r="Q80" i="5"/>
  <c r="Q86" i="5"/>
  <c r="Q90" i="5"/>
  <c r="R11" i="5"/>
  <c r="R64" i="5"/>
  <c r="R23" i="5"/>
  <c r="R44" i="5"/>
  <c r="Q63" i="5"/>
  <c r="Q70" i="5"/>
  <c r="R75" i="5"/>
  <c r="Q13" i="5"/>
  <c r="Q17" i="5"/>
  <c r="Q21" i="5"/>
  <c r="R33" i="5"/>
  <c r="R42" i="5"/>
  <c r="Q88" i="5"/>
  <c r="R20" i="5"/>
  <c r="R35" i="5"/>
  <c r="R48" i="5"/>
  <c r="R86" i="5"/>
  <c r="N95" i="5"/>
  <c r="Q14" i="5"/>
  <c r="R19" i="5"/>
  <c r="R30" i="5"/>
  <c r="R41" i="5"/>
  <c r="Q51" i="5"/>
  <c r="Q59" i="5"/>
  <c r="Q82" i="5"/>
  <c r="Q87" i="5"/>
  <c r="Q89" i="5"/>
  <c r="N8" i="5"/>
  <c r="R12" i="5"/>
  <c r="Q18" i="5"/>
  <c r="R21" i="5"/>
  <c r="Q26" i="5"/>
  <c r="R28" i="5"/>
  <c r="R34" i="5"/>
  <c r="R40" i="5"/>
  <c r="Q45" i="5"/>
  <c r="R55" i="5"/>
  <c r="R56" i="5"/>
  <c r="R62" i="5"/>
  <c r="R68" i="5"/>
  <c r="R78" i="5"/>
  <c r="R79" i="5"/>
  <c r="Q85" i="5"/>
  <c r="R87" i="5"/>
  <c r="M91" i="5"/>
  <c r="O95" i="5"/>
  <c r="R15" i="5"/>
  <c r="R16" i="5"/>
  <c r="R18" i="5"/>
  <c r="Q19" i="5"/>
  <c r="R26" i="5"/>
  <c r="R29" i="5"/>
  <c r="Q30" i="5"/>
  <c r="Q33" i="5"/>
  <c r="Q40" i="5"/>
  <c r="R46" i="5"/>
  <c r="Q48" i="5"/>
  <c r="R51" i="5"/>
  <c r="R57" i="5"/>
  <c r="R58" i="5"/>
  <c r="R60" i="5"/>
  <c r="Q61" i="5"/>
  <c r="Q68" i="5"/>
  <c r="R73" i="5"/>
  <c r="Q79" i="5"/>
  <c r="R80" i="5"/>
  <c r="Q81" i="5"/>
  <c r="R83" i="5"/>
  <c r="Q84" i="5"/>
  <c r="R90" i="5"/>
  <c r="P91" i="5"/>
  <c r="Q9" i="5"/>
  <c r="Q27" i="5"/>
  <c r="Q74" i="5"/>
  <c r="Q77" i="5"/>
  <c r="G91" i="5"/>
  <c r="G8" i="5"/>
  <c r="R9" i="5"/>
  <c r="Q11" i="5"/>
  <c r="R17" i="5"/>
  <c r="Q23" i="5"/>
  <c r="R24" i="5"/>
  <c r="R25" i="5"/>
  <c r="R27" i="5"/>
  <c r="R43" i="5"/>
  <c r="R49" i="5"/>
  <c r="R50" i="5"/>
  <c r="R59" i="5"/>
  <c r="Q64" i="5"/>
  <c r="R65" i="5"/>
  <c r="R66" i="5"/>
  <c r="R71" i="5"/>
  <c r="R74" i="5"/>
  <c r="Q75" i="5"/>
  <c r="R82" i="5"/>
  <c r="R88" i="5"/>
  <c r="H91" i="5"/>
  <c r="L91" i="5"/>
  <c r="I93" i="5"/>
  <c r="N93" i="5" s="1"/>
  <c r="P93" i="5"/>
  <c r="R72" i="5"/>
  <c r="R77" i="5"/>
  <c r="R81" i="5"/>
  <c r="R85" i="5"/>
  <c r="R89" i="5"/>
  <c r="P95" i="5"/>
  <c r="H8" i="5"/>
  <c r="L8" i="5"/>
  <c r="P8" i="5"/>
  <c r="Q12" i="5"/>
  <c r="Q16" i="5"/>
  <c r="Q20" i="5"/>
  <c r="Q25" i="5"/>
  <c r="Q34" i="5"/>
  <c r="Q35" i="5"/>
  <c r="Q41" i="5"/>
  <c r="Q50" i="5"/>
  <c r="Q58" i="5"/>
  <c r="Q62" i="5"/>
  <c r="Q66" i="5"/>
  <c r="M8" i="5"/>
  <c r="Q31" i="5" l="1"/>
  <c r="Q91" i="5"/>
  <c r="I92" i="5"/>
  <c r="I52" i="5"/>
  <c r="R31" i="5"/>
  <c r="P36" i="5"/>
  <c r="P52" i="5" s="1"/>
  <c r="G36" i="5"/>
  <c r="F52" i="5"/>
  <c r="H52" i="5" s="1"/>
  <c r="O52" i="5"/>
  <c r="O92" i="5" s="1"/>
  <c r="N36" i="5"/>
  <c r="H36" i="5"/>
  <c r="L36" i="5"/>
  <c r="M36" i="5"/>
  <c r="R91" i="5"/>
  <c r="R8" i="5"/>
  <c r="Q8" i="5"/>
  <c r="K92" i="5"/>
  <c r="M52" i="5"/>
  <c r="L52" i="5"/>
  <c r="N52" i="5" l="1"/>
  <c r="N92" i="5" s="1"/>
  <c r="F92" i="5"/>
  <c r="G52" i="5"/>
  <c r="R36" i="5"/>
  <c r="Q36" i="5"/>
  <c r="P92" i="5" l="1"/>
  <c r="R52" i="5"/>
  <c r="Q52" i="5"/>
</calcChain>
</file>

<file path=xl/sharedStrings.xml><?xml version="1.0" encoding="utf-8"?>
<sst xmlns="http://schemas.openxmlformats.org/spreadsheetml/2006/main" count="255" uniqueCount="149">
  <si>
    <t xml:space="preserve"> </t>
  </si>
  <si>
    <t>% plnění</t>
  </si>
  <si>
    <t xml:space="preserve">       Rozpočet</t>
  </si>
  <si>
    <t>schválený</t>
  </si>
  <si>
    <t>upravený</t>
  </si>
  <si>
    <t xml:space="preserve"> skutečnost</t>
  </si>
  <si>
    <t>na SR</t>
  </si>
  <si>
    <t>na UR</t>
  </si>
  <si>
    <t xml:space="preserve">  v tom např.:</t>
  </si>
  <si>
    <t>x</t>
  </si>
  <si>
    <t xml:space="preserve">  Kapitálové výdaje celkem</t>
  </si>
  <si>
    <t xml:space="preserve">  R O Z D Í L</t>
  </si>
  <si>
    <t>Konsolidace financování</t>
  </si>
  <si>
    <t>UKAZATEL</t>
  </si>
  <si>
    <t>Rozpočet</t>
  </si>
  <si>
    <t>OBVODY</t>
  </si>
  <si>
    <t>skutečnost</t>
  </si>
  <si>
    <t>133x</t>
  </si>
  <si>
    <t>daň z příjmů FO ze závislé činnosti</t>
  </si>
  <si>
    <t>daň z příjmů FO z kapitálových výnosů</t>
  </si>
  <si>
    <t>daň z příjmů právnických osob</t>
  </si>
  <si>
    <t>daň z přidané hodnoty</t>
  </si>
  <si>
    <t>místní poplatky z vybraných činností a služeb</t>
  </si>
  <si>
    <t>134x</t>
  </si>
  <si>
    <t>135x</t>
  </si>
  <si>
    <t>ostatní odvody z vybraných činností a služeb</t>
  </si>
  <si>
    <t>správní poplatky</t>
  </si>
  <si>
    <t>daň z nemovitostí</t>
  </si>
  <si>
    <t>poplatky a odvody v oblasti životního prostředí</t>
  </si>
  <si>
    <t>211x</t>
  </si>
  <si>
    <t>212x</t>
  </si>
  <si>
    <t>213x</t>
  </si>
  <si>
    <t>221x</t>
  </si>
  <si>
    <t>232x</t>
  </si>
  <si>
    <t>24xx</t>
  </si>
  <si>
    <t>příjmy z vlastní činnosti</t>
  </si>
  <si>
    <t>příjmy z pronájmu majetku</t>
  </si>
  <si>
    <t xml:space="preserve">příjmy z úroků </t>
  </si>
  <si>
    <t>přijaté sankční platby</t>
  </si>
  <si>
    <t xml:space="preserve">ostatní přijaté vratky transferů </t>
  </si>
  <si>
    <t>ostatní nedaňové příjmy</t>
  </si>
  <si>
    <t>přijaté splátky půjčených prostředků</t>
  </si>
  <si>
    <t>311x</t>
  </si>
  <si>
    <t>312x</t>
  </si>
  <si>
    <t>320x</t>
  </si>
  <si>
    <t>příjmy z prodeje dlouhodobého majetku</t>
  </si>
  <si>
    <t>ostatní kapitálové příjmy</t>
  </si>
  <si>
    <t>příjmy z prodeje dlouhodobého finančního majetku</t>
  </si>
  <si>
    <t>odvody přebytků organizací s přímým vztahem</t>
  </si>
  <si>
    <t>daň z příjmů FO ze samostné výdělečné činnosti</t>
  </si>
  <si>
    <t>neinvestiční přijaté transfery z VPS SR</t>
  </si>
  <si>
    <t>neinvestiční přijaté transfery od krajů</t>
  </si>
  <si>
    <t>neinvestiční přijaté transfery ze SR v rámci SDV</t>
  </si>
  <si>
    <t>ostatní neinvestiční přijaté transfery ze SR</t>
  </si>
  <si>
    <t>převody z vlastních fondů hospodářské činnosti</t>
  </si>
  <si>
    <t>investiční přijaté transfery ze státních fondů</t>
  </si>
  <si>
    <t>ostatní investiční přijaté transfery ze SR</t>
  </si>
  <si>
    <t>investiční přijaté transfery od regionálních rad</t>
  </si>
  <si>
    <t>502x</t>
  </si>
  <si>
    <t>503x</t>
  </si>
  <si>
    <t>515x</t>
  </si>
  <si>
    <t>516x</t>
  </si>
  <si>
    <t>517x</t>
  </si>
  <si>
    <t>521x</t>
  </si>
  <si>
    <t>522x</t>
  </si>
  <si>
    <t>533x</t>
  </si>
  <si>
    <t>542x</t>
  </si>
  <si>
    <t>549x</t>
  </si>
  <si>
    <t>56xx</t>
  </si>
  <si>
    <t>platy zaměstnanců v pracovním poměru</t>
  </si>
  <si>
    <t>ostatní platby za provedenou práci</t>
  </si>
  <si>
    <t>nákup materiálu</t>
  </si>
  <si>
    <t>úroky vlastní</t>
  </si>
  <si>
    <t>nákup vody, paliv a energie</t>
  </si>
  <si>
    <t>nákup služeb</t>
  </si>
  <si>
    <t>ostatní nákupy</t>
  </si>
  <si>
    <t>výdaje na dopravní územní obslužnost</t>
  </si>
  <si>
    <t>platby daní a poplatků SR</t>
  </si>
  <si>
    <t>úhrady sankcí jiným rozpočtům</t>
  </si>
  <si>
    <t>náhrady placené obyvatelstvu</t>
  </si>
  <si>
    <t>neinvestiční půjčené prostředky</t>
  </si>
  <si>
    <t>povinné pojistné placené zaměstnavatelem</t>
  </si>
  <si>
    <t>513x</t>
  </si>
  <si>
    <t>neinvestiční transfery podnikatelským subjektům</t>
  </si>
  <si>
    <t>neinvestiční transfery neziskovým a podobným org.</t>
  </si>
  <si>
    <t>neinvestiční transfery příspěvkovým organizacím</t>
  </si>
  <si>
    <t>ostatní neinvestiční transfery obyvatelstvu</t>
  </si>
  <si>
    <t>nespecifikované rezervy</t>
  </si>
  <si>
    <t>ostatní neinvestiční výdaje jinde nezařazené</t>
  </si>
  <si>
    <t>611x</t>
  </si>
  <si>
    <t>632x</t>
  </si>
  <si>
    <t>635x</t>
  </si>
  <si>
    <t>64xx</t>
  </si>
  <si>
    <t>budovy, haly a stavby</t>
  </si>
  <si>
    <t>stroje, přístroje a zařízení</t>
  </si>
  <si>
    <t>dopravní prostředky</t>
  </si>
  <si>
    <t>výpočetní technika</t>
  </si>
  <si>
    <t>pozemky</t>
  </si>
  <si>
    <t>nákup akcií</t>
  </si>
  <si>
    <t>nákup majetkových podílů</t>
  </si>
  <si>
    <t>investiční půjčené prostředky</t>
  </si>
  <si>
    <t>pořízení dlouhodobého nehmotného majetku</t>
  </si>
  <si>
    <t>631x</t>
  </si>
  <si>
    <t>investiční transfery podnikatelským subjektům</t>
  </si>
  <si>
    <t>investiční transfery neziskovým a podobným org.</t>
  </si>
  <si>
    <t>investiční transfery příspěvkovým organizacím</t>
  </si>
  <si>
    <t>rezervy kapitálových výdajů</t>
  </si>
  <si>
    <t>ostatní kapitálové výdaje jinde nezařazené</t>
  </si>
  <si>
    <t>811x</t>
  </si>
  <si>
    <t>z toho</t>
  </si>
  <si>
    <t>812x</t>
  </si>
  <si>
    <t>82xx</t>
  </si>
  <si>
    <t>890x</t>
  </si>
  <si>
    <t>krátkodobé financování</t>
  </si>
  <si>
    <t>8117 aktivní operace řízení likvidity - příjmy</t>
  </si>
  <si>
    <t>8118 aktivní operace řízení likvidity - výdaje</t>
  </si>
  <si>
    <t>dlouhodobé financování</t>
  </si>
  <si>
    <t>financování ze zahraničí</t>
  </si>
  <si>
    <t>opravné položky k peněžním operacím</t>
  </si>
  <si>
    <t>8113 přijaté půjčené prostředky</t>
  </si>
  <si>
    <t>8115 změna stavu prostředků na bankovních účtech</t>
  </si>
  <si>
    <t>převody mezi stat. městy a jejich MOb - příjmy</t>
  </si>
  <si>
    <t>převody mezi stat. městy a jejich MOb - výdaje</t>
  </si>
  <si>
    <t>8114 uhrazené splátky půjčených prostředků</t>
  </si>
  <si>
    <t>v tis.Kč</t>
  </si>
  <si>
    <t>neinvestiční přijaté transfery ze státních fondů</t>
  </si>
  <si>
    <t>neinvestiční přijaté transfery od regionálních rad</t>
  </si>
  <si>
    <t>investiční přijaté transfery od krajů</t>
  </si>
  <si>
    <t>MAGISTRÁT MĚSTA OSTRAVY</t>
  </si>
  <si>
    <t>xxx*</t>
  </si>
  <si>
    <t>ÚHRN*   po konsolidaci na úrovni obce</t>
  </si>
  <si>
    <t xml:space="preserve">  Běžné výdaje celkem</t>
  </si>
  <si>
    <t>Bilance příjmů, výdajů a financování statutárního města Ostrava</t>
  </si>
  <si>
    <t xml:space="preserve">  V l a s t n í   příjmy celkem</t>
  </si>
  <si>
    <t xml:space="preserve">  Kapitálové příjmy</t>
  </si>
  <si>
    <t xml:space="preserve"> Běžné příjmy</t>
  </si>
  <si>
    <t xml:space="preserve"> Přijaté transfery celkem</t>
  </si>
  <si>
    <t>* v části ÚHRN vyloučeny v rámci konsolidace i přesuny v rámci SMO , tj. mezi Magistrátem a obvody (položky 4137 a 5347, očištěny dvojnásobné výdaje a příjmy), v části MMO a OBVODY konsolidační přesuny v rámci SMO pro lepší přehled ponechány, z tohoto důvodu nesedí některé součty v ÚHRNu o výši této konsolidace (1.188.948 tis.Kč u skutečnosti)</t>
  </si>
  <si>
    <r>
      <t xml:space="preserve">  </t>
    </r>
    <r>
      <rPr>
        <b/>
        <sz val="8"/>
        <rFont val="Arial CE"/>
        <charset val="238"/>
      </rPr>
      <t>Třída 1</t>
    </r>
    <r>
      <rPr>
        <sz val="8"/>
        <rFont val="Arial CE"/>
        <charset val="238"/>
      </rPr>
      <t xml:space="preserve">  daňové příjmy celkem</t>
    </r>
  </si>
  <si>
    <r>
      <t xml:space="preserve">  </t>
    </r>
    <r>
      <rPr>
        <b/>
        <sz val="8"/>
        <rFont val="Arial CE"/>
        <charset val="238"/>
      </rPr>
      <t>Třída 2</t>
    </r>
    <r>
      <rPr>
        <sz val="8"/>
        <rFont val="Arial CE"/>
        <charset val="238"/>
      </rPr>
      <t xml:space="preserve">  nedaňové příjmy celkem</t>
    </r>
  </si>
  <si>
    <r>
      <t xml:space="preserve">  </t>
    </r>
    <r>
      <rPr>
        <b/>
        <sz val="8"/>
        <rFont val="Arial CE"/>
        <charset val="238"/>
      </rPr>
      <t>Třída 3</t>
    </r>
  </si>
  <si>
    <r>
      <rPr>
        <b/>
        <sz val="8"/>
        <rFont val="Arial CE"/>
        <charset val="238"/>
      </rPr>
      <t xml:space="preserve">  Třída 4 </t>
    </r>
    <r>
      <rPr>
        <sz val="8"/>
        <rFont val="Arial CE"/>
        <charset val="238"/>
      </rPr>
      <t xml:space="preserve"> v tom např.:</t>
    </r>
  </si>
  <si>
    <r>
      <t xml:space="preserve">PŘÍJMY CELKEM  </t>
    </r>
    <r>
      <rPr>
        <sz val="8"/>
        <rFont val="Arial CE"/>
        <charset val="238"/>
      </rPr>
      <t>po konsolidaci</t>
    </r>
  </si>
  <si>
    <r>
      <t xml:space="preserve">   </t>
    </r>
    <r>
      <rPr>
        <b/>
        <sz val="8"/>
        <rFont val="Arial CE"/>
        <charset val="238"/>
      </rPr>
      <t>Třída 5</t>
    </r>
    <r>
      <rPr>
        <sz val="8"/>
        <rFont val="Arial CE"/>
        <charset val="238"/>
      </rPr>
      <t xml:space="preserve">  - v tom např.:</t>
    </r>
  </si>
  <si>
    <r>
      <t xml:space="preserve">   </t>
    </r>
    <r>
      <rPr>
        <b/>
        <sz val="8"/>
        <rFont val="Arial CE"/>
        <charset val="238"/>
      </rPr>
      <t>Třída 6</t>
    </r>
    <r>
      <rPr>
        <sz val="8"/>
        <rFont val="Arial CE"/>
        <charset val="238"/>
      </rPr>
      <t xml:space="preserve">  - v tom např.:</t>
    </r>
  </si>
  <si>
    <r>
      <t xml:space="preserve">  VÝDAJE CELKEM  </t>
    </r>
    <r>
      <rPr>
        <sz val="8"/>
        <rFont val="Arial CE"/>
        <charset val="238"/>
      </rPr>
      <t>po konsolidaci</t>
    </r>
  </si>
  <si>
    <r>
      <t xml:space="preserve">  FINANCOVÁNÍ  </t>
    </r>
    <r>
      <rPr>
        <sz val="8"/>
        <rFont val="Arial CE"/>
        <charset val="238"/>
      </rPr>
      <t>po konsolidaci</t>
    </r>
  </si>
  <si>
    <r>
      <t xml:space="preserve">   </t>
    </r>
    <r>
      <rPr>
        <b/>
        <sz val="8"/>
        <rFont val="Arial CE"/>
        <charset val="238"/>
      </rPr>
      <t>Třída 8</t>
    </r>
    <r>
      <rPr>
        <sz val="8"/>
        <rFont val="Arial CE"/>
        <charset val="238"/>
      </rPr>
      <t xml:space="preserve">  </t>
    </r>
  </si>
  <si>
    <t>k 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</si>
</sst>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0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8"/>
      <name val="Arial CE"/>
      <charset val="238"/>
    </font>
    <font>
      <sz val="14"/>
      <name val="Arial CE"/>
      <charset val="238"/>
    </font>
    <font>
      <b/>
      <sz val="16"/>
      <name val="Arial CE"/>
      <charset val="238"/>
    </font>
    <font>
      <sz val="6"/>
      <name val="Arial CE"/>
      <charset val="238"/>
    </font>
    <font>
      <b/>
      <sz val="8"/>
      <name val="Arial CE"/>
      <charset val="238"/>
    </font>
    <font>
      <b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0" fillId="0" borderId="0" xfId="0" applyFont="1" applyFill="1" applyProtection="1"/>
    <xf numFmtId="0" fontId="4" fillId="0" borderId="0" xfId="0" applyFont="1" applyFill="1" applyProtection="1"/>
    <xf numFmtId="0" fontId="5" fillId="0" borderId="0" xfId="0" applyFont="1" applyFill="1" applyBorder="1" applyAlignment="1" applyProtection="1"/>
    <xf numFmtId="0" fontId="0" fillId="0" borderId="0" xfId="0" applyFont="1" applyFill="1" applyAlignment="1" applyProtection="1"/>
    <xf numFmtId="0" fontId="6" fillId="0" borderId="0" xfId="0" applyFont="1" applyFill="1" applyAlignment="1" applyProtection="1"/>
    <xf numFmtId="0" fontId="6" fillId="0" borderId="0" xfId="0" quotePrefix="1" applyFont="1" applyFill="1" applyAlignment="1" applyProtection="1">
      <alignment horizontal="left"/>
    </xf>
    <xf numFmtId="0" fontId="7" fillId="0" borderId="0" xfId="0" applyFont="1" applyFill="1" applyAlignment="1" applyProtection="1">
      <alignment horizontal="right"/>
    </xf>
    <xf numFmtId="0" fontId="8" fillId="3" borderId="79" xfId="0" applyFont="1" applyFill="1" applyBorder="1" applyAlignment="1" applyProtection="1">
      <alignment horizontal="centerContinuous" vertical="center"/>
    </xf>
    <xf numFmtId="0" fontId="8" fillId="3" borderId="7" xfId="0" applyFont="1" applyFill="1" applyBorder="1" applyAlignment="1" applyProtection="1">
      <alignment horizontal="centerContinuous" vertic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80" xfId="0" applyFont="1" applyFill="1" applyBorder="1" applyAlignment="1" applyProtection="1">
      <alignment horizontal="center" vertical="center"/>
    </xf>
    <xf numFmtId="0" fontId="8" fillId="3" borderId="65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Continuous" vertical="center"/>
    </xf>
    <xf numFmtId="0" fontId="4" fillId="3" borderId="16" xfId="0" applyFont="1" applyFill="1" applyBorder="1" applyAlignment="1" applyProtection="1">
      <alignment horizontal="centerContinuous" vertical="center"/>
    </xf>
    <xf numFmtId="0" fontId="4" fillId="3" borderId="81" xfId="0" applyFont="1" applyFill="1" applyBorder="1" applyAlignment="1" applyProtection="1">
      <alignment horizontal="centerContinuous" vertical="center"/>
    </xf>
    <xf numFmtId="0" fontId="4" fillId="3" borderId="66" xfId="0" applyFont="1" applyFill="1" applyBorder="1" applyAlignment="1" applyProtection="1">
      <alignment horizontal="center" vertical="center"/>
    </xf>
    <xf numFmtId="3" fontId="8" fillId="0" borderId="38" xfId="0" applyNumberFormat="1" applyFont="1" applyFill="1" applyBorder="1" applyAlignment="1" applyProtection="1">
      <alignment horizontal="right" vertical="center"/>
    </xf>
    <xf numFmtId="3" fontId="8" fillId="0" borderId="39" xfId="0" applyNumberFormat="1" applyFont="1" applyFill="1" applyBorder="1" applyAlignment="1" applyProtection="1">
      <alignment horizontal="right" vertical="center"/>
    </xf>
    <xf numFmtId="3" fontId="8" fillId="0" borderId="15" xfId="0" applyNumberFormat="1" applyFont="1" applyFill="1" applyBorder="1" applyAlignment="1" applyProtection="1">
      <alignment horizontal="right" vertical="center"/>
    </xf>
    <xf numFmtId="164" fontId="8" fillId="0" borderId="15" xfId="0" applyNumberFormat="1" applyFont="1" applyFill="1" applyBorder="1" applyAlignment="1" applyProtection="1">
      <alignment horizontal="center" vertical="center"/>
    </xf>
    <xf numFmtId="164" fontId="8" fillId="0" borderId="16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right" vertical="center"/>
    </xf>
    <xf numFmtId="164" fontId="8" fillId="0" borderId="40" xfId="0" applyNumberFormat="1" applyFont="1" applyFill="1" applyBorder="1" applyAlignment="1" applyProtection="1">
      <alignment horizontal="center" vertical="center"/>
    </xf>
    <xf numFmtId="164" fontId="8" fillId="0" borderId="82" xfId="0" applyNumberFormat="1" applyFont="1" applyFill="1" applyBorder="1" applyAlignment="1" applyProtection="1">
      <alignment horizontal="center" vertical="center"/>
    </xf>
    <xf numFmtId="3" fontId="8" fillId="0" borderId="22" xfId="0" applyNumberFormat="1" applyFont="1" applyFill="1" applyBorder="1" applyAlignment="1" applyProtection="1">
      <alignment horizontal="right" vertical="center"/>
    </xf>
    <xf numFmtId="3" fontId="8" fillId="0" borderId="19" xfId="0" applyNumberFormat="1" applyFont="1" applyFill="1" applyBorder="1" applyAlignment="1" applyProtection="1">
      <alignment horizontal="right" vertical="center"/>
    </xf>
    <xf numFmtId="164" fontId="8" fillId="0" borderId="19" xfId="0" applyNumberFormat="1" applyFont="1" applyFill="1" applyBorder="1" applyAlignment="1" applyProtection="1">
      <alignment horizontal="center" vertical="center"/>
    </xf>
    <xf numFmtId="164" fontId="8" fillId="0" borderId="41" xfId="0" applyNumberFormat="1" applyFont="1" applyFill="1" applyBorder="1" applyAlignment="1" applyProtection="1">
      <alignment horizontal="center" vertical="center"/>
    </xf>
    <xf numFmtId="3" fontId="4" fillId="0" borderId="17" xfId="0" applyNumberFormat="1" applyFont="1" applyFill="1" applyBorder="1" applyAlignment="1" applyProtection="1">
      <alignment horizontal="right" vertical="center"/>
      <protection locked="0"/>
    </xf>
    <xf numFmtId="3" fontId="4" fillId="0" borderId="18" xfId="0" applyNumberFormat="1" applyFont="1" applyFill="1" applyBorder="1" applyAlignment="1" applyProtection="1">
      <alignment horizontal="right" vertical="center"/>
      <protection locked="0"/>
    </xf>
    <xf numFmtId="164" fontId="4" fillId="0" borderId="19" xfId="0" applyNumberFormat="1" applyFont="1" applyFill="1" applyBorder="1" applyAlignment="1" applyProtection="1">
      <alignment horizontal="center" vertical="center"/>
    </xf>
    <xf numFmtId="164" fontId="4" fillId="0" borderId="20" xfId="0" applyNumberFormat="1" applyFont="1" applyFill="1" applyBorder="1" applyAlignment="1" applyProtection="1">
      <alignment horizontal="center" vertical="center"/>
    </xf>
    <xf numFmtId="3" fontId="4" fillId="0" borderId="21" xfId="0" applyNumberFormat="1" applyFont="1" applyFill="1" applyBorder="1" applyAlignment="1" applyProtection="1">
      <alignment horizontal="right" vertical="center"/>
      <protection locked="0"/>
    </xf>
    <xf numFmtId="3" fontId="4" fillId="0" borderId="22" xfId="0" applyNumberFormat="1" applyFont="1" applyFill="1" applyBorder="1" applyAlignment="1" applyProtection="1">
      <alignment horizontal="right" vertical="center"/>
      <protection locked="0"/>
    </xf>
    <xf numFmtId="164" fontId="4" fillId="0" borderId="83" xfId="0" applyNumberFormat="1" applyFont="1" applyFill="1" applyBorder="1" applyAlignment="1" applyProtection="1">
      <alignment horizontal="center" vertical="center"/>
    </xf>
    <xf numFmtId="3" fontId="4" fillId="0" borderId="22" xfId="0" applyNumberFormat="1" applyFont="1" applyFill="1" applyBorder="1" applyAlignment="1" applyProtection="1">
      <alignment horizontal="right" vertical="center"/>
    </xf>
    <xf numFmtId="164" fontId="4" fillId="0" borderId="23" xfId="0" applyNumberFormat="1" applyFont="1" applyFill="1" applyBorder="1" applyAlignment="1" applyProtection="1">
      <alignment horizontal="center" vertical="center"/>
    </xf>
    <xf numFmtId="3" fontId="4" fillId="0" borderId="17" xfId="0" applyNumberFormat="1" applyFont="1" applyFill="1" applyBorder="1" applyAlignment="1" applyProtection="1">
      <alignment vertical="center"/>
    </xf>
    <xf numFmtId="3" fontId="4" fillId="0" borderId="18" xfId="0" applyNumberFormat="1" applyFont="1" applyFill="1" applyBorder="1" applyAlignment="1" applyProtection="1">
      <alignment vertical="center"/>
    </xf>
    <xf numFmtId="164" fontId="4" fillId="0" borderId="24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vertical="center"/>
    </xf>
    <xf numFmtId="164" fontId="4" fillId="0" borderId="84" xfId="0" applyNumberFormat="1" applyFont="1" applyFill="1" applyBorder="1" applyAlignment="1" applyProtection="1">
      <alignment horizontal="center" vertical="center"/>
    </xf>
    <xf numFmtId="3" fontId="4" fillId="0" borderId="26" xfId="0" applyNumberFormat="1" applyFont="1" applyFill="1" applyBorder="1" applyAlignment="1" applyProtection="1">
      <alignment vertical="center"/>
    </xf>
    <xf numFmtId="164" fontId="4" fillId="0" borderId="26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right" vertical="center"/>
    </xf>
    <xf numFmtId="49" fontId="4" fillId="0" borderId="3" xfId="0" quotePrefix="1" applyNumberFormat="1" applyFont="1" applyFill="1" applyBorder="1" applyAlignment="1" applyProtection="1">
      <alignment horizontal="left" vertical="center"/>
    </xf>
    <xf numFmtId="3" fontId="4" fillId="0" borderId="42" xfId="0" applyNumberFormat="1" applyFont="1" applyFill="1" applyBorder="1" applyAlignment="1" applyProtection="1">
      <alignment horizontal="right" vertical="center"/>
      <protection locked="0"/>
    </xf>
    <xf numFmtId="3" fontId="4" fillId="0" borderId="43" xfId="0" applyNumberFormat="1" applyFont="1" applyFill="1" applyBorder="1" applyAlignment="1" applyProtection="1">
      <alignment horizontal="right" vertical="center"/>
      <protection locked="0"/>
    </xf>
    <xf numFmtId="164" fontId="4" fillId="0" borderId="43" xfId="0" applyNumberFormat="1" applyFont="1" applyFill="1" applyBorder="1" applyAlignment="1" applyProtection="1">
      <alignment horizontal="center" vertical="center"/>
    </xf>
    <xf numFmtId="164" fontId="4" fillId="0" borderId="44" xfId="0" applyNumberFormat="1" applyFont="1" applyFill="1" applyBorder="1" applyAlignment="1" applyProtection="1">
      <alignment horizontal="center" vertical="center"/>
    </xf>
    <xf numFmtId="3" fontId="4" fillId="0" borderId="45" xfId="0" applyNumberFormat="1" applyFont="1" applyFill="1" applyBorder="1" applyAlignment="1" applyProtection="1">
      <alignment horizontal="right" vertical="center"/>
      <protection locked="0"/>
    </xf>
    <xf numFmtId="0" fontId="4" fillId="0" borderId="43" xfId="0" applyFont="1" applyFill="1" applyBorder="1" applyAlignment="1" applyProtection="1">
      <alignment horizontal="right" vertical="center"/>
      <protection locked="0"/>
    </xf>
    <xf numFmtId="164" fontId="4" fillId="0" borderId="85" xfId="0" applyNumberFormat="1" applyFont="1" applyFill="1" applyBorder="1" applyAlignment="1" applyProtection="1">
      <alignment horizontal="center" vertical="center"/>
    </xf>
    <xf numFmtId="3" fontId="4" fillId="0" borderId="63" xfId="0" applyNumberFormat="1" applyFont="1" applyFill="1" applyBorder="1" applyAlignment="1" applyProtection="1">
      <alignment horizontal="right" vertical="center"/>
    </xf>
    <xf numFmtId="3" fontId="4" fillId="0" borderId="43" xfId="0" applyNumberFormat="1" applyFont="1" applyFill="1" applyBorder="1" applyAlignment="1" applyProtection="1">
      <alignment horizontal="right" vertical="center"/>
    </xf>
    <xf numFmtId="164" fontId="4" fillId="0" borderId="46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3" fontId="4" fillId="0" borderId="47" xfId="0" applyNumberFormat="1" applyFont="1" applyFill="1" applyBorder="1" applyAlignment="1" applyProtection="1">
      <alignment horizontal="right" vertical="center"/>
      <protection locked="0"/>
    </xf>
    <xf numFmtId="3" fontId="4" fillId="0" borderId="9" xfId="0" applyNumberFormat="1" applyFont="1" applyFill="1" applyBorder="1" applyAlignment="1" applyProtection="1">
      <alignment horizontal="right" vertical="center"/>
      <protection locked="0"/>
    </xf>
    <xf numFmtId="164" fontId="4" fillId="0" borderId="10" xfId="0" applyNumberFormat="1" applyFont="1" applyFill="1" applyBorder="1" applyAlignment="1" applyProtection="1">
      <alignment horizontal="center" vertical="center"/>
    </xf>
    <xf numFmtId="3" fontId="4" fillId="0" borderId="8" xfId="0" applyNumberFormat="1" applyFont="1" applyFill="1" applyBorder="1" applyAlignment="1" applyProtection="1">
      <alignment horizontal="right" vertical="center"/>
      <protection locked="0"/>
    </xf>
    <xf numFmtId="164" fontId="4" fillId="0" borderId="9" xfId="0" applyNumberFormat="1" applyFont="1" applyFill="1" applyBorder="1" applyAlignment="1" applyProtection="1">
      <alignment horizontal="center" vertical="center"/>
    </xf>
    <xf numFmtId="164" fontId="4" fillId="0" borderId="80" xfId="0" applyNumberFormat="1" applyFont="1" applyFill="1" applyBorder="1" applyAlignment="1" applyProtection="1">
      <alignment horizontal="center" vertical="center"/>
    </xf>
    <xf numFmtId="3" fontId="4" fillId="0" borderId="48" xfId="0" applyNumberFormat="1" applyFont="1" applyFill="1" applyBorder="1" applyAlignment="1" applyProtection="1">
      <alignment horizontal="right"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3" fontId="4" fillId="0" borderId="48" xfId="0" applyNumberFormat="1" applyFont="1" applyFill="1" applyBorder="1" applyAlignment="1" applyProtection="1">
      <alignment horizontal="right" vertical="center"/>
      <protection locked="0"/>
    </xf>
    <xf numFmtId="3" fontId="4" fillId="0" borderId="49" xfId="0" applyNumberFormat="1" applyFont="1" applyFill="1" applyBorder="1" applyAlignment="1" applyProtection="1">
      <alignment horizontal="right" vertical="center"/>
      <protection locked="0"/>
    </xf>
    <xf numFmtId="3" fontId="4" fillId="0" borderId="40" xfId="0" applyNumberFormat="1" applyFont="1" applyFill="1" applyBorder="1" applyAlignment="1" applyProtection="1">
      <alignment horizontal="right" vertical="center"/>
      <protection locked="0"/>
    </xf>
    <xf numFmtId="3" fontId="4" fillId="0" borderId="50" xfId="0" applyNumberFormat="1" applyFont="1" applyFill="1" applyBorder="1" applyAlignment="1" applyProtection="1">
      <alignment horizontal="right" vertical="center"/>
      <protection locked="0"/>
    </xf>
    <xf numFmtId="3" fontId="4" fillId="0" borderId="51" xfId="0" applyNumberFormat="1" applyFont="1" applyFill="1" applyBorder="1" applyAlignment="1" applyProtection="1">
      <alignment horizontal="right" vertical="center"/>
      <protection locked="0"/>
    </xf>
    <xf numFmtId="3" fontId="4" fillId="0" borderId="52" xfId="0" applyNumberFormat="1" applyFont="1" applyFill="1" applyBorder="1" applyAlignment="1" applyProtection="1">
      <alignment horizontal="right" vertical="center"/>
      <protection locked="0"/>
    </xf>
    <xf numFmtId="3" fontId="4" fillId="0" borderId="51" xfId="0" applyNumberFormat="1" applyFont="1" applyFill="1" applyBorder="1" applyAlignment="1" applyProtection="1">
      <alignment horizontal="right" vertical="center"/>
    </xf>
    <xf numFmtId="0" fontId="4" fillId="0" borderId="31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right"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3" fontId="4" fillId="0" borderId="53" xfId="0" applyNumberFormat="1" applyFont="1" applyFill="1" applyBorder="1" applyAlignment="1" applyProtection="1">
      <alignment horizontal="right" vertical="center"/>
      <protection locked="0"/>
    </xf>
    <xf numFmtId="3" fontId="4" fillId="0" borderId="54" xfId="0" applyNumberFormat="1" applyFont="1" applyFill="1" applyBorder="1" applyAlignment="1" applyProtection="1">
      <alignment horizontal="right" vertical="center"/>
      <protection locked="0"/>
    </xf>
    <xf numFmtId="164" fontId="4" fillId="0" borderId="55" xfId="0" applyNumberFormat="1" applyFont="1" applyFill="1" applyBorder="1" applyAlignment="1" applyProtection="1">
      <alignment horizontal="center" vertical="center"/>
    </xf>
    <xf numFmtId="164" fontId="4" fillId="0" borderId="5" xfId="0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Fill="1" applyBorder="1" applyAlignment="1" applyProtection="1">
      <alignment horizontal="center" vertical="center"/>
    </xf>
    <xf numFmtId="164" fontId="4" fillId="0" borderId="86" xfId="0" applyNumberFormat="1" applyFont="1" applyFill="1" applyBorder="1" applyAlignment="1" applyProtection="1">
      <alignment horizontal="center" vertical="center"/>
    </xf>
    <xf numFmtId="3" fontId="4" fillId="0" borderId="54" xfId="0" applyNumberFormat="1" applyFont="1" applyFill="1" applyBorder="1" applyAlignment="1" applyProtection="1">
      <alignment horizontal="right" vertical="center"/>
    </xf>
    <xf numFmtId="3" fontId="4" fillId="0" borderId="12" xfId="0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Fill="1" applyBorder="1" applyAlignment="1" applyProtection="1">
      <alignment horizontal="center" vertical="center"/>
    </xf>
    <xf numFmtId="3" fontId="4" fillId="0" borderId="19" xfId="0" applyNumberFormat="1" applyFont="1" applyFill="1" applyBorder="1" applyAlignment="1" applyProtection="1">
      <alignment horizontal="right" vertical="center"/>
      <protection locked="0"/>
    </xf>
    <xf numFmtId="164" fontId="4" fillId="0" borderId="27" xfId="0" applyNumberFormat="1" applyFont="1" applyFill="1" applyBorder="1" applyAlignment="1" applyProtection="1">
      <alignment horizontal="center" vertical="center"/>
    </xf>
    <xf numFmtId="3" fontId="4" fillId="0" borderId="17" xfId="0" applyNumberFormat="1" applyFont="1" applyFill="1" applyBorder="1" applyAlignment="1" applyProtection="1">
      <alignment vertical="center"/>
      <protection locked="0"/>
    </xf>
    <xf numFmtId="3" fontId="4" fillId="0" borderId="24" xfId="0" applyNumberFormat="1" applyFont="1" applyFill="1" applyBorder="1" applyAlignment="1" applyProtection="1">
      <alignment vertical="center"/>
      <protection locked="0"/>
    </xf>
    <xf numFmtId="3" fontId="4" fillId="0" borderId="29" xfId="0" applyNumberFormat="1" applyFont="1" applyFill="1" applyBorder="1" applyAlignment="1" applyProtection="1">
      <alignment vertical="center"/>
      <protection locked="0"/>
    </xf>
    <xf numFmtId="3" fontId="4" fillId="0" borderId="30" xfId="0" applyNumberFormat="1" applyFont="1" applyFill="1" applyBorder="1" applyAlignment="1" applyProtection="1">
      <alignment vertical="center"/>
      <protection locked="0"/>
    </xf>
    <xf numFmtId="164" fontId="4" fillId="0" borderId="78" xfId="0" applyNumberFormat="1" applyFont="1" applyFill="1" applyBorder="1" applyAlignment="1" applyProtection="1">
      <alignment horizontal="center" vertical="center"/>
    </xf>
    <xf numFmtId="3" fontId="4" fillId="0" borderId="30" xfId="0" applyNumberFormat="1" applyFont="1" applyFill="1" applyBorder="1" applyAlignment="1" applyProtection="1">
      <alignment vertical="center"/>
    </xf>
    <xf numFmtId="164" fontId="4" fillId="0" borderId="2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quotePrefix="1" applyFont="1" applyFill="1" applyBorder="1" applyAlignment="1" applyProtection="1">
      <alignment horizontal="left" vertical="center"/>
    </xf>
    <xf numFmtId="164" fontId="4" fillId="0" borderId="56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vertical="center"/>
    </xf>
    <xf numFmtId="3" fontId="4" fillId="0" borderId="9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left" vertical="center"/>
    </xf>
    <xf numFmtId="3" fontId="4" fillId="0" borderId="11" xfId="0" applyNumberFormat="1" applyFont="1" applyFill="1" applyBorder="1" applyAlignment="1" applyProtection="1">
      <alignment horizontal="right" vertical="center"/>
      <protection locked="0"/>
    </xf>
    <xf numFmtId="3" fontId="4" fillId="0" borderId="12" xfId="0" applyNumberFormat="1" applyFont="1" applyFill="1" applyBorder="1" applyAlignment="1" applyProtection="1">
      <alignment horizontal="right" vertical="center"/>
      <protection locked="0"/>
    </xf>
    <xf numFmtId="164" fontId="4" fillId="0" borderId="40" xfId="0" applyNumberFormat="1" applyFont="1" applyFill="1" applyBorder="1" applyAlignment="1" applyProtection="1">
      <alignment horizontal="center" vertical="center"/>
    </xf>
    <xf numFmtId="3" fontId="4" fillId="0" borderId="65" xfId="0" applyNumberFormat="1" applyFont="1" applyFill="1" applyBorder="1" applyAlignment="1" applyProtection="1">
      <alignment horizontal="right" vertical="center"/>
    </xf>
    <xf numFmtId="3" fontId="4" fillId="0" borderId="33" xfId="0" applyNumberFormat="1" applyFont="1" applyFill="1" applyBorder="1" applyAlignment="1" applyProtection="1">
      <alignment horizontal="right" vertical="center"/>
    </xf>
    <xf numFmtId="3" fontId="4" fillId="0" borderId="34" xfId="0" applyNumberFormat="1" applyFont="1" applyFill="1" applyBorder="1" applyAlignment="1" applyProtection="1">
      <alignment horizontal="right" vertical="center"/>
    </xf>
    <xf numFmtId="164" fontId="4" fillId="0" borderId="34" xfId="0" applyNumberFormat="1" applyFont="1" applyFill="1" applyBorder="1" applyAlignment="1" applyProtection="1">
      <alignment horizontal="center" vertical="center"/>
    </xf>
    <xf numFmtId="164" fontId="4" fillId="0" borderId="35" xfId="0" applyNumberFormat="1" applyFont="1" applyFill="1" applyBorder="1" applyAlignment="1" applyProtection="1">
      <alignment horizontal="center" vertical="center"/>
    </xf>
    <xf numFmtId="3" fontId="4" fillId="0" borderId="36" xfId="0" applyNumberFormat="1" applyFont="1" applyFill="1" applyBorder="1" applyAlignment="1" applyProtection="1">
      <alignment horizontal="right" vertical="center"/>
    </xf>
    <xf numFmtId="3" fontId="4" fillId="0" borderId="46" xfId="0" applyNumberFormat="1" applyFont="1" applyFill="1" applyBorder="1" applyAlignment="1" applyProtection="1">
      <alignment horizontal="right" vertical="center"/>
      <protection locked="0"/>
    </xf>
    <xf numFmtId="3" fontId="4" fillId="0" borderId="30" xfId="0" applyNumberFormat="1" applyFont="1" applyFill="1" applyBorder="1" applyAlignment="1" applyProtection="1">
      <alignment horizontal="right" vertical="center"/>
      <protection locked="0"/>
    </xf>
    <xf numFmtId="0" fontId="4" fillId="0" borderId="5" xfId="0" quotePrefix="1" applyFont="1" applyFill="1" applyBorder="1" applyAlignment="1" applyProtection="1">
      <alignment horizontal="left" vertical="center"/>
    </xf>
    <xf numFmtId="3" fontId="8" fillId="0" borderId="14" xfId="0" applyNumberFormat="1" applyFont="1" applyFill="1" applyBorder="1" applyAlignment="1" applyProtection="1">
      <alignment horizontal="right" vertical="center"/>
    </xf>
    <xf numFmtId="3" fontId="8" fillId="0" borderId="66" xfId="0" applyNumberFormat="1" applyFont="1" applyFill="1" applyBorder="1" applyAlignment="1" applyProtection="1">
      <alignment horizontal="right" vertical="center"/>
    </xf>
    <xf numFmtId="164" fontId="8" fillId="0" borderId="70" xfId="0" applyNumberFormat="1" applyFont="1" applyFill="1" applyBorder="1" applyAlignment="1" applyProtection="1">
      <alignment horizontal="center" vertical="center"/>
    </xf>
    <xf numFmtId="164" fontId="8" fillId="0" borderId="8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/>
    <xf numFmtId="3" fontId="8" fillId="0" borderId="0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3" fontId="0" fillId="0" borderId="0" xfId="0" applyNumberFormat="1" applyFont="1" applyFill="1" applyProtection="1"/>
    <xf numFmtId="3" fontId="4" fillId="0" borderId="33" xfId="0" applyNumberFormat="1" applyFont="1" applyFill="1" applyBorder="1" applyAlignment="1" applyProtection="1">
      <alignment vertical="center"/>
      <protection locked="0"/>
    </xf>
    <xf numFmtId="3" fontId="4" fillId="0" borderId="36" xfId="0" applyNumberFormat="1" applyFont="1" applyFill="1" applyBorder="1" applyAlignment="1" applyProtection="1">
      <alignment vertical="center"/>
      <protection locked="0"/>
    </xf>
    <xf numFmtId="164" fontId="4" fillId="0" borderId="36" xfId="0" applyNumberFormat="1" applyFont="1" applyFill="1" applyBorder="1" applyAlignment="1" applyProtection="1">
      <alignment horizontal="center" vertical="center"/>
    </xf>
    <xf numFmtId="164" fontId="4" fillId="0" borderId="76" xfId="0" applyNumberFormat="1" applyFont="1" applyFill="1" applyBorder="1" applyAlignment="1" applyProtection="1">
      <alignment horizontal="center" vertical="center"/>
    </xf>
    <xf numFmtId="165" fontId="4" fillId="0" borderId="36" xfId="0" applyNumberFormat="1" applyFont="1" applyFill="1" applyBorder="1" applyAlignment="1" applyProtection="1">
      <alignment horizontal="center" vertical="center"/>
    </xf>
    <xf numFmtId="164" fontId="4" fillId="0" borderId="93" xfId="0" applyNumberFormat="1" applyFont="1" applyFill="1" applyBorder="1" applyAlignment="1" applyProtection="1">
      <alignment horizontal="center" vertical="center"/>
    </xf>
    <xf numFmtId="3" fontId="4" fillId="0" borderId="36" xfId="0" applyNumberFormat="1" applyFont="1" applyFill="1" applyBorder="1" applyAlignment="1" applyProtection="1">
      <alignment vertical="center"/>
    </xf>
    <xf numFmtId="164" fontId="4" fillId="0" borderId="18" xfId="0" applyNumberFormat="1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3" fontId="4" fillId="0" borderId="18" xfId="0" applyNumberFormat="1" applyFont="1" applyFill="1" applyBorder="1" applyAlignment="1" applyProtection="1">
      <alignment vertical="center"/>
      <protection locked="0"/>
    </xf>
    <xf numFmtId="165" fontId="4" fillId="0" borderId="46" xfId="0" applyNumberFormat="1" applyFont="1" applyFill="1" applyBorder="1" applyAlignment="1" applyProtection="1">
      <alignment horizontal="center" vertical="center"/>
    </xf>
    <xf numFmtId="164" fontId="4" fillId="0" borderId="95" xfId="0" applyNumberFormat="1" applyFont="1" applyFill="1" applyBorder="1" applyAlignment="1" applyProtection="1">
      <alignment horizontal="center" vertical="center"/>
    </xf>
    <xf numFmtId="3" fontId="4" fillId="0" borderId="43" xfId="0" applyNumberFormat="1" applyFont="1" applyFill="1" applyBorder="1" applyAlignment="1" applyProtection="1">
      <alignment vertical="center"/>
    </xf>
    <xf numFmtId="164" fontId="4" fillId="0" borderId="58" xfId="0" applyNumberFormat="1" applyFont="1" applyFill="1" applyBorder="1" applyAlignment="1" applyProtection="1">
      <alignment horizontal="center" vertical="center"/>
    </xf>
    <xf numFmtId="3" fontId="4" fillId="0" borderId="8" xfId="0" applyNumberFormat="1" applyFont="1" applyFill="1" applyBorder="1" applyAlignment="1" applyProtection="1">
      <alignment vertical="center"/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164" fontId="4" fillId="0" borderId="59" xfId="0" applyNumberFormat="1" applyFont="1" applyFill="1" applyBorder="1" applyAlignment="1" applyProtection="1">
      <alignment horizontal="center" vertical="center"/>
    </xf>
    <xf numFmtId="165" fontId="4" fillId="0" borderId="9" xfId="0" applyNumberFormat="1" applyFont="1" applyFill="1" applyBorder="1" applyAlignment="1" applyProtection="1">
      <alignment horizontal="center" vertical="center"/>
    </xf>
    <xf numFmtId="3" fontId="4" fillId="0" borderId="48" xfId="0" applyNumberFormat="1" applyFont="1" applyFill="1" applyBorder="1" applyAlignment="1" applyProtection="1">
      <alignment vertical="center"/>
    </xf>
    <xf numFmtId="3" fontId="4" fillId="0" borderId="9" xfId="0" applyNumberFormat="1" applyFont="1" applyFill="1" applyBorder="1" applyAlignment="1" applyProtection="1">
      <alignment vertical="center"/>
    </xf>
    <xf numFmtId="164" fontId="4" fillId="0" borderId="60" xfId="0" applyNumberFormat="1" applyFont="1" applyFill="1" applyBorder="1" applyAlignment="1" applyProtection="1">
      <alignment horizontal="center" vertical="center"/>
    </xf>
    <xf numFmtId="164" fontId="4" fillId="0" borderId="92" xfId="0" applyNumberFormat="1" applyFont="1" applyFill="1" applyBorder="1" applyAlignment="1" applyProtection="1">
      <alignment horizontal="center" vertical="center"/>
    </xf>
    <xf numFmtId="3" fontId="4" fillId="0" borderId="48" xfId="0" applyNumberFormat="1" applyFont="1" applyFill="1" applyBorder="1" applyAlignment="1" applyProtection="1">
      <alignment horizontal="center" vertical="center"/>
    </xf>
    <xf numFmtId="3" fontId="4" fillId="0" borderId="43" xfId="0" applyNumberFormat="1" applyFont="1" applyFill="1" applyBorder="1" applyAlignment="1" applyProtection="1">
      <alignment horizontal="center" vertical="center"/>
    </xf>
    <xf numFmtId="165" fontId="4" fillId="0" borderId="40" xfId="0" applyNumberFormat="1" applyFont="1" applyFill="1" applyBorder="1" applyAlignment="1" applyProtection="1">
      <alignment horizontal="center" vertical="center"/>
    </xf>
    <xf numFmtId="164" fontId="4" fillId="0" borderId="82" xfId="0" applyNumberFormat="1" applyFont="1" applyFill="1" applyBorder="1" applyAlignment="1" applyProtection="1">
      <alignment horizontal="center" vertical="center"/>
    </xf>
    <xf numFmtId="3" fontId="4" fillId="0" borderId="24" xfId="0" applyNumberFormat="1" applyFont="1" applyFill="1" applyBorder="1" applyAlignment="1" applyProtection="1">
      <alignment vertical="center"/>
    </xf>
    <xf numFmtId="3" fontId="9" fillId="2" borderId="38" xfId="0" applyNumberFormat="1" applyFont="1" applyFill="1" applyBorder="1" applyAlignment="1" applyProtection="1">
      <alignment vertical="center"/>
    </xf>
    <xf numFmtId="3" fontId="9" fillId="2" borderId="15" xfId="0" applyNumberFormat="1" applyFont="1" applyFill="1" applyBorder="1" applyAlignment="1" applyProtection="1">
      <alignment vertical="center"/>
    </xf>
    <xf numFmtId="164" fontId="9" fillId="2" borderId="66" xfId="0" applyNumberFormat="1" applyFont="1" applyFill="1" applyBorder="1" applyAlignment="1" applyProtection="1">
      <alignment horizontal="center" vertical="center"/>
    </xf>
    <xf numFmtId="164" fontId="9" fillId="2" borderId="70" xfId="0" applyNumberFormat="1" applyFont="1" applyFill="1" applyBorder="1" applyAlignment="1" applyProtection="1">
      <alignment horizontal="center" vertical="center"/>
    </xf>
    <xf numFmtId="3" fontId="9" fillId="2" borderId="66" xfId="0" applyNumberFormat="1" applyFont="1" applyFill="1" applyBorder="1" applyAlignment="1" applyProtection="1">
      <alignment vertical="center"/>
    </xf>
    <xf numFmtId="165" fontId="9" fillId="2" borderId="66" xfId="0" applyNumberFormat="1" applyFont="1" applyFill="1" applyBorder="1" applyAlignment="1" applyProtection="1">
      <alignment horizontal="center" vertical="center"/>
    </xf>
    <xf numFmtId="164" fontId="9" fillId="2" borderId="94" xfId="0" applyNumberFormat="1" applyFont="1" applyFill="1" applyBorder="1" applyAlignment="1" applyProtection="1">
      <alignment horizontal="center" vertical="center"/>
    </xf>
    <xf numFmtId="3" fontId="9" fillId="2" borderId="69" xfId="0" applyNumberFormat="1" applyFont="1" applyFill="1" applyBorder="1" applyAlignment="1" applyProtection="1">
      <alignment vertical="center"/>
    </xf>
    <xf numFmtId="3" fontId="9" fillId="2" borderId="39" xfId="0" applyNumberFormat="1" applyFont="1" applyFill="1" applyBorder="1" applyAlignment="1" applyProtection="1">
      <alignment vertical="center"/>
    </xf>
    <xf numFmtId="3" fontId="8" fillId="0" borderId="53" xfId="0" applyNumberFormat="1" applyFont="1" applyFill="1" applyBorder="1" applyAlignment="1" applyProtection="1">
      <alignment vertical="center"/>
      <protection locked="0"/>
    </xf>
    <xf numFmtId="3" fontId="8" fillId="0" borderId="54" xfId="0" applyNumberFormat="1" applyFont="1" applyFill="1" applyBorder="1" applyAlignment="1" applyProtection="1">
      <alignment vertical="center"/>
      <protection locked="0"/>
    </xf>
    <xf numFmtId="164" fontId="8" fillId="0" borderId="54" xfId="0" applyNumberFormat="1" applyFont="1" applyFill="1" applyBorder="1" applyAlignment="1" applyProtection="1">
      <alignment horizontal="center" vertical="center"/>
    </xf>
    <xf numFmtId="164" fontId="8" fillId="0" borderId="5" xfId="0" applyNumberFormat="1" applyFont="1" applyFill="1" applyBorder="1" applyAlignment="1" applyProtection="1">
      <alignment horizontal="center" vertical="center"/>
    </xf>
    <xf numFmtId="165" fontId="8" fillId="0" borderId="18" xfId="0" applyNumberFormat="1" applyFont="1" applyFill="1" applyBorder="1" applyAlignment="1" applyProtection="1">
      <alignment horizontal="center" vertical="center"/>
    </xf>
    <xf numFmtId="164" fontId="8" fillId="0" borderId="91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55" xfId="0" applyNumberFormat="1" applyFont="1" applyFill="1" applyBorder="1" applyAlignment="1" applyProtection="1">
      <alignment vertical="center"/>
    </xf>
    <xf numFmtId="164" fontId="8" fillId="0" borderId="55" xfId="0" applyNumberFormat="1" applyFont="1" applyFill="1" applyBorder="1" applyAlignment="1" applyProtection="1">
      <alignment horizontal="center" vertical="center"/>
    </xf>
    <xf numFmtId="3" fontId="4" fillId="0" borderId="34" xfId="0" applyNumberFormat="1" applyFont="1" applyFill="1" applyBorder="1" applyAlignment="1" applyProtection="1">
      <alignment vertical="center"/>
      <protection locked="0"/>
    </xf>
    <xf numFmtId="165" fontId="4" fillId="0" borderId="34" xfId="0" applyNumberFormat="1" applyFont="1" applyFill="1" applyBorder="1" applyAlignment="1" applyProtection="1">
      <alignment horizontal="center" vertical="center"/>
    </xf>
    <xf numFmtId="3" fontId="4" fillId="0" borderId="90" xfId="0" applyNumberFormat="1" applyFont="1" applyFill="1" applyBorder="1" applyAlignment="1" applyProtection="1">
      <alignment vertical="center"/>
    </xf>
    <xf numFmtId="3" fontId="4" fillId="0" borderId="37" xfId="0" applyNumberFormat="1" applyFont="1" applyFill="1" applyBorder="1" applyAlignment="1" applyProtection="1">
      <alignment vertical="center"/>
    </xf>
    <xf numFmtId="3" fontId="4" fillId="0" borderId="34" xfId="0" applyNumberFormat="1" applyFont="1" applyFill="1" applyBorder="1" applyAlignment="1" applyProtection="1">
      <alignment vertical="center"/>
    </xf>
    <xf numFmtId="3" fontId="4" fillId="0" borderId="45" xfId="0" applyNumberFormat="1" applyFont="1" applyFill="1" applyBorder="1" applyAlignment="1" applyProtection="1">
      <alignment vertical="center"/>
      <protection locked="0"/>
    </xf>
    <xf numFmtId="3" fontId="4" fillId="0" borderId="63" xfId="0" applyNumberFormat="1" applyFont="1" applyFill="1" applyBorder="1" applyAlignment="1" applyProtection="1">
      <alignment vertical="center"/>
    </xf>
    <xf numFmtId="3" fontId="4" fillId="0" borderId="48" xfId="0" applyNumberFormat="1" applyFont="1" applyFill="1" applyBorder="1" applyAlignment="1" applyProtection="1">
      <alignment vertical="center"/>
      <protection locked="0"/>
    </xf>
    <xf numFmtId="3" fontId="4" fillId="0" borderId="50" xfId="0" applyNumberFormat="1" applyFont="1" applyFill="1" applyBorder="1" applyAlignment="1" applyProtection="1">
      <alignment vertical="center"/>
      <protection locked="0"/>
    </xf>
    <xf numFmtId="3" fontId="4" fillId="0" borderId="46" xfId="0" applyNumberFormat="1" applyFont="1" applyFill="1" applyBorder="1" applyAlignment="1" applyProtection="1">
      <alignment vertical="center"/>
      <protection locked="0"/>
    </xf>
    <xf numFmtId="3" fontId="4" fillId="0" borderId="47" xfId="0" applyNumberFormat="1" applyFont="1" applyFill="1" applyBorder="1" applyAlignment="1" applyProtection="1">
      <alignment vertical="center"/>
      <protection locked="0"/>
    </xf>
    <xf numFmtId="49" fontId="4" fillId="0" borderId="3" xfId="0" quotePrefix="1" applyNumberFormat="1" applyFont="1" applyFill="1" applyBorder="1" applyAlignment="1" applyProtection="1">
      <alignment vertical="center"/>
    </xf>
    <xf numFmtId="3" fontId="4" fillId="0" borderId="9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vertical="center"/>
      <protection locked="0"/>
    </xf>
    <xf numFmtId="3" fontId="4" fillId="0" borderId="62" xfId="0" quotePrefix="1" applyNumberFormat="1" applyFont="1" applyFill="1" applyBorder="1" applyAlignment="1" applyProtection="1">
      <alignment horizontal="right" vertical="center"/>
      <protection locked="0"/>
    </xf>
    <xf numFmtId="3" fontId="4" fillId="0" borderId="40" xfId="0" applyNumberFormat="1" applyFont="1" applyFill="1" applyBorder="1" applyAlignment="1" applyProtection="1">
      <alignment vertical="center"/>
      <protection locked="0"/>
    </xf>
    <xf numFmtId="3" fontId="4" fillId="0" borderId="62" xfId="0" applyNumberFormat="1" applyFont="1" applyFill="1" applyBorder="1" applyAlignment="1" applyProtection="1">
      <alignment vertical="center"/>
      <protection locked="0"/>
    </xf>
    <xf numFmtId="3" fontId="4" fillId="0" borderId="40" xfId="0" quotePrefix="1" applyNumberFormat="1" applyFont="1" applyFill="1" applyBorder="1" applyAlignment="1" applyProtection="1">
      <alignment horizontal="right" vertical="center"/>
      <protection locked="0"/>
    </xf>
    <xf numFmtId="3" fontId="4" fillId="0" borderId="11" xfId="0" quotePrefix="1" applyNumberFormat="1" applyFont="1" applyFill="1" applyBorder="1" applyAlignment="1" applyProtection="1">
      <alignment horizontal="right" vertical="center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164" fontId="4" fillId="0" borderId="54" xfId="0" applyNumberFormat="1" applyFont="1" applyFill="1" applyBorder="1" applyAlignment="1" applyProtection="1">
      <alignment horizontal="center" vertical="center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3" fontId="4" fillId="0" borderId="12" xfId="0" quotePrefix="1" applyNumberFormat="1" applyFont="1" applyFill="1" applyBorder="1" applyAlignment="1" applyProtection="1">
      <alignment horizontal="right" vertical="center"/>
      <protection locked="0"/>
    </xf>
    <xf numFmtId="165" fontId="4" fillId="0" borderId="54" xfId="0" applyNumberFormat="1" applyFont="1" applyFill="1" applyBorder="1" applyAlignment="1" applyProtection="1">
      <alignment horizontal="center" vertical="center"/>
    </xf>
    <xf numFmtId="164" fontId="4" fillId="0" borderId="89" xfId="0" applyNumberFormat="1" applyFont="1" applyFill="1" applyBorder="1" applyAlignment="1" applyProtection="1">
      <alignment horizontal="center" vertical="center"/>
    </xf>
    <xf numFmtId="3" fontId="4" fillId="0" borderId="54" xfId="0" applyNumberFormat="1" applyFont="1" applyFill="1" applyBorder="1" applyAlignment="1" applyProtection="1">
      <alignment vertical="center"/>
    </xf>
    <xf numFmtId="3" fontId="8" fillId="0" borderId="14" xfId="0" applyNumberFormat="1" applyFont="1" applyFill="1" applyBorder="1" applyAlignment="1" applyProtection="1">
      <alignment vertical="center"/>
    </xf>
    <xf numFmtId="3" fontId="8" fillId="0" borderId="15" xfId="0" applyNumberFormat="1" applyFont="1" applyFill="1" applyBorder="1" applyAlignment="1" applyProtection="1">
      <alignment vertical="center"/>
    </xf>
    <xf numFmtId="3" fontId="8" fillId="0" borderId="69" xfId="0" applyNumberFormat="1" applyFont="1" applyFill="1" applyBorder="1" applyAlignment="1" applyProtection="1">
      <alignment horizontal="right" vertical="center"/>
    </xf>
    <xf numFmtId="3" fontId="4" fillId="0" borderId="33" xfId="0" applyNumberFormat="1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3" fontId="4" fillId="0" borderId="8" xfId="0" applyNumberFormat="1" applyFont="1" applyFill="1" applyBorder="1" applyAlignment="1" applyProtection="1">
      <alignment vertical="center"/>
    </xf>
    <xf numFmtId="3" fontId="4" fillId="0" borderId="62" xfId="0" applyNumberFormat="1" applyFont="1" applyFill="1" applyBorder="1" applyAlignment="1" applyProtection="1">
      <alignment vertical="center"/>
    </xf>
    <xf numFmtId="3" fontId="4" fillId="0" borderId="40" xfId="0" applyNumberFormat="1" applyFont="1" applyFill="1" applyBorder="1" applyAlignment="1" applyProtection="1">
      <alignment vertical="center"/>
    </xf>
    <xf numFmtId="3" fontId="4" fillId="0" borderId="40" xfId="0" applyNumberFormat="1" applyFont="1" applyFill="1" applyBorder="1" applyAlignment="1" applyProtection="1">
      <alignment horizontal="right" vertical="center"/>
    </xf>
    <xf numFmtId="164" fontId="4" fillId="0" borderId="41" xfId="0" applyNumberFormat="1" applyFont="1" applyFill="1" applyBorder="1" applyAlignment="1" applyProtection="1">
      <alignment horizontal="center" vertical="center"/>
    </xf>
    <xf numFmtId="164" fontId="9" fillId="2" borderId="15" xfId="0" applyNumberFormat="1" applyFont="1" applyFill="1" applyBorder="1" applyAlignment="1" applyProtection="1">
      <alignment horizontal="center" vertical="center"/>
    </xf>
    <xf numFmtId="164" fontId="9" fillId="2" borderId="16" xfId="0" applyNumberFormat="1" applyFont="1" applyFill="1" applyBorder="1" applyAlignment="1" applyProtection="1">
      <alignment horizontal="center" vertical="center"/>
    </xf>
    <xf numFmtId="164" fontId="9" fillId="2" borderId="81" xfId="0" applyNumberFormat="1" applyFont="1" applyFill="1" applyBorder="1" applyAlignment="1" applyProtection="1">
      <alignment horizontal="center" vertical="center"/>
    </xf>
    <xf numFmtId="3" fontId="9" fillId="2" borderId="31" xfId="0" applyNumberFormat="1" applyFont="1" applyFill="1" applyBorder="1" applyAlignment="1" applyProtection="1">
      <alignment vertical="center"/>
    </xf>
    <xf numFmtId="3" fontId="9" fillId="2" borderId="61" xfId="0" applyNumberFormat="1" applyFont="1" applyFill="1" applyBorder="1" applyAlignment="1" applyProtection="1">
      <alignment vertical="center"/>
    </xf>
    <xf numFmtId="3" fontId="9" fillId="2" borderId="55" xfId="0" applyNumberFormat="1" applyFont="1" applyFill="1" applyBorder="1" applyAlignment="1" applyProtection="1">
      <alignment vertical="center"/>
    </xf>
    <xf numFmtId="164" fontId="9" fillId="2" borderId="55" xfId="0" applyNumberFormat="1" applyFont="1" applyFill="1" applyBorder="1" applyAlignment="1" applyProtection="1">
      <alignment horizontal="center" vertical="center"/>
    </xf>
    <xf numFmtId="164" fontId="9" fillId="2" borderId="57" xfId="0" applyNumberFormat="1" applyFont="1" applyFill="1" applyBorder="1" applyAlignment="1" applyProtection="1">
      <alignment horizontal="center" vertical="center"/>
    </xf>
    <xf numFmtId="3" fontId="9" fillId="2" borderId="18" xfId="0" applyNumberFormat="1" applyFont="1" applyFill="1" applyBorder="1" applyAlignment="1" applyProtection="1">
      <alignment vertical="center"/>
    </xf>
    <xf numFmtId="164" fontId="9" fillId="2" borderId="87" xfId="0" applyNumberFormat="1" applyFont="1" applyFill="1" applyBorder="1" applyAlignment="1" applyProtection="1">
      <alignment horizontal="center" vertical="center"/>
    </xf>
    <xf numFmtId="3" fontId="9" fillId="2" borderId="1" xfId="0" applyNumberFormat="1" applyFont="1" applyFill="1" applyBorder="1" applyAlignment="1" applyProtection="1">
      <alignment vertical="center"/>
    </xf>
    <xf numFmtId="3" fontId="4" fillId="0" borderId="21" xfId="0" applyNumberFormat="1" applyFont="1" applyFill="1" applyBorder="1" applyAlignment="1" applyProtection="1">
      <alignment vertical="center"/>
    </xf>
    <xf numFmtId="3" fontId="4" fillId="0" borderId="19" xfId="0" applyNumberFormat="1" applyFont="1" applyFill="1" applyBorder="1" applyAlignment="1" applyProtection="1">
      <alignment vertical="center"/>
    </xf>
    <xf numFmtId="3" fontId="4" fillId="0" borderId="22" xfId="0" applyNumberFormat="1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horizontal="left" indent="1"/>
    </xf>
    <xf numFmtId="0" fontId="4" fillId="0" borderId="75" xfId="0" applyFont="1" applyFill="1" applyBorder="1" applyAlignment="1" applyProtection="1">
      <alignment vertical="center"/>
    </xf>
    <xf numFmtId="3" fontId="4" fillId="0" borderId="26" xfId="0" quotePrefix="1" applyNumberFormat="1" applyFont="1" applyFill="1" applyBorder="1" applyAlignment="1" applyProtection="1">
      <alignment horizontal="right" vertical="center"/>
    </xf>
    <xf numFmtId="3" fontId="4" fillId="0" borderId="28" xfId="0" applyNumberFormat="1" applyFont="1" applyFill="1" applyBorder="1" applyAlignment="1" applyProtection="1">
      <alignment vertical="center"/>
    </xf>
    <xf numFmtId="3" fontId="4" fillId="0" borderId="64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left" indent="1"/>
    </xf>
    <xf numFmtId="3" fontId="4" fillId="0" borderId="3" xfId="0" quotePrefix="1" applyNumberFormat="1" applyFont="1" applyFill="1" applyBorder="1" applyAlignment="1" applyProtection="1">
      <alignment horizontal="left" vertical="center"/>
    </xf>
    <xf numFmtId="3" fontId="4" fillId="0" borderId="45" xfId="0" quotePrefix="1" applyNumberFormat="1" applyFont="1" applyFill="1" applyBorder="1" applyAlignment="1" applyProtection="1">
      <alignment horizontal="right" vertical="center"/>
    </xf>
    <xf numFmtId="3" fontId="4" fillId="0" borderId="43" xfId="0" quotePrefix="1" applyNumberFormat="1" applyFont="1" applyFill="1" applyBorder="1" applyAlignment="1" applyProtection="1">
      <alignment horizontal="right" vertical="center"/>
    </xf>
    <xf numFmtId="3" fontId="4" fillId="0" borderId="52" xfId="0" applyNumberFormat="1" applyFont="1" applyFill="1" applyBorder="1" applyAlignment="1" applyProtection="1">
      <alignment vertical="center"/>
    </xf>
    <xf numFmtId="3" fontId="4" fillId="0" borderId="67" xfId="0" applyNumberFormat="1" applyFont="1" applyFill="1" applyBorder="1" applyAlignment="1" applyProtection="1">
      <alignment vertical="center"/>
    </xf>
    <xf numFmtId="3" fontId="4" fillId="0" borderId="46" xfId="0" applyNumberFormat="1" applyFont="1" applyFill="1" applyBorder="1" applyAlignment="1" applyProtection="1">
      <alignment vertical="center"/>
    </xf>
    <xf numFmtId="3" fontId="4" fillId="0" borderId="51" xfId="0" applyNumberFormat="1" applyFont="1" applyFill="1" applyBorder="1" applyAlignment="1" applyProtection="1">
      <alignment vertical="center"/>
    </xf>
    <xf numFmtId="3" fontId="4" fillId="0" borderId="8" xfId="0" quotePrefix="1" applyNumberFormat="1" applyFont="1" applyFill="1" applyBorder="1" applyAlignment="1" applyProtection="1">
      <alignment horizontal="right" vertical="center"/>
    </xf>
    <xf numFmtId="3" fontId="4" fillId="0" borderId="9" xfId="0" quotePrefix="1" applyNumberFormat="1" applyFont="1" applyFill="1" applyBorder="1" applyAlignment="1" applyProtection="1">
      <alignment horizontal="right" vertical="center"/>
    </xf>
    <xf numFmtId="3" fontId="4" fillId="0" borderId="30" xfId="0" quotePrefix="1" applyNumberFormat="1" applyFont="1" applyFill="1" applyBorder="1" applyAlignment="1" applyProtection="1">
      <alignment horizontal="right" vertical="center"/>
      <protection locked="0"/>
    </xf>
    <xf numFmtId="3" fontId="4" fillId="0" borderId="26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48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65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164" fontId="4" fillId="0" borderId="57" xfId="0" applyNumberFormat="1" applyFont="1" applyFill="1" applyBorder="1" applyAlignment="1" applyProtection="1">
      <alignment horizontal="center" vertical="center"/>
    </xf>
    <xf numFmtId="164" fontId="4" fillId="0" borderId="87" xfId="0" applyNumberFormat="1" applyFont="1" applyFill="1" applyBorder="1" applyAlignment="1" applyProtection="1">
      <alignment horizontal="center" vertical="center"/>
    </xf>
    <xf numFmtId="0" fontId="8" fillId="0" borderId="66" xfId="0" applyFont="1" applyFill="1" applyBorder="1" applyAlignment="1" applyProtection="1">
      <alignment vertical="center"/>
      <protection locked="0"/>
    </xf>
    <xf numFmtId="3" fontId="8" fillId="0" borderId="66" xfId="0" applyNumberFormat="1" applyFont="1" applyFill="1" applyBorder="1" applyAlignment="1" applyProtection="1">
      <alignment vertical="center"/>
      <protection locked="0"/>
    </xf>
    <xf numFmtId="3" fontId="8" fillId="0" borderId="66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3" fontId="4" fillId="0" borderId="0" xfId="0" quotePrefix="1" applyNumberFormat="1" applyFont="1" applyFill="1" applyBorder="1" applyAlignment="1" applyProtection="1">
      <alignment horizontal="right"/>
    </xf>
    <xf numFmtId="0" fontId="4" fillId="0" borderId="0" xfId="0" applyFont="1" applyFill="1" applyAlignment="1" applyProtection="1"/>
    <xf numFmtId="0" fontId="2" fillId="0" borderId="38" xfId="0" applyFont="1" applyFill="1" applyBorder="1" applyAlignment="1" applyProtection="1">
      <alignment horizontal="left" vertical="center"/>
    </xf>
    <xf numFmtId="0" fontId="0" fillId="0" borderId="69" xfId="0" applyFont="1" applyFill="1" applyBorder="1" applyAlignment="1"/>
    <xf numFmtId="0" fontId="0" fillId="0" borderId="70" xfId="0" applyFont="1" applyFill="1" applyBorder="1" applyAlignment="1"/>
    <xf numFmtId="0" fontId="8" fillId="3" borderId="19" xfId="0" applyFont="1" applyFill="1" applyBorder="1" applyAlignment="1" applyProtection="1">
      <alignment horizontal="center" vertical="center" wrapText="1"/>
    </xf>
    <xf numFmtId="0" fontId="2" fillId="3" borderId="55" xfId="0" applyFont="1" applyFill="1" applyBorder="1" applyAlignment="1" applyProtection="1">
      <alignment horizontal="center" vertical="center" wrapText="1"/>
    </xf>
    <xf numFmtId="0" fontId="4" fillId="0" borderId="4" xfId="0" quotePrefix="1" applyFont="1" applyFill="1" applyBorder="1" applyAlignment="1" applyProtection="1">
      <alignment vertical="center"/>
    </xf>
    <xf numFmtId="0" fontId="0" fillId="0" borderId="72" xfId="0" applyFont="1" applyFill="1" applyBorder="1" applyAlignment="1"/>
    <xf numFmtId="0" fontId="0" fillId="0" borderId="27" xfId="0" applyFont="1" applyFill="1" applyBorder="1" applyAlignment="1"/>
    <xf numFmtId="0" fontId="4" fillId="0" borderId="28" xfId="0" quotePrefix="1" applyFont="1" applyFill="1" applyBorder="1" applyAlignment="1" applyProtection="1">
      <alignment vertical="center"/>
    </xf>
    <xf numFmtId="0" fontId="0" fillId="0" borderId="73" xfId="0" applyFont="1" applyFill="1" applyBorder="1" applyAlignment="1"/>
    <xf numFmtId="0" fontId="0" fillId="0" borderId="75" xfId="0" applyFont="1" applyFill="1" applyBorder="1" applyAlignment="1"/>
    <xf numFmtId="0" fontId="4" fillId="0" borderId="4" xfId="0" quotePrefix="1" applyFont="1" applyFill="1" applyBorder="1" applyAlignment="1" applyProtection="1">
      <alignment horizontal="left" vertical="center"/>
    </xf>
    <xf numFmtId="0" fontId="0" fillId="0" borderId="72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4" fillId="0" borderId="28" xfId="0" applyFont="1" applyFill="1" applyBorder="1" applyAlignment="1" applyProtection="1">
      <alignment vertical="center"/>
    </xf>
    <xf numFmtId="0" fontId="0" fillId="0" borderId="73" xfId="0" applyFont="1" applyFill="1" applyBorder="1" applyAlignment="1">
      <alignment vertical="center"/>
    </xf>
    <xf numFmtId="0" fontId="0" fillId="0" borderId="75" xfId="0" applyFont="1" applyFill="1" applyBorder="1" applyAlignment="1">
      <alignment vertical="center"/>
    </xf>
    <xf numFmtId="0" fontId="4" fillId="0" borderId="32" xfId="0" quotePrefix="1" applyFont="1" applyFill="1" applyBorder="1" applyAlignment="1" applyProtection="1">
      <alignment horizontal="left" vertical="center"/>
    </xf>
    <xf numFmtId="0" fontId="0" fillId="0" borderId="74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0" fontId="4" fillId="3" borderId="38" xfId="0" applyFont="1" applyFill="1" applyBorder="1" applyAlignment="1" applyProtection="1">
      <alignment horizontal="center" vertical="center"/>
    </xf>
    <xf numFmtId="0" fontId="0" fillId="3" borderId="69" xfId="0" applyFont="1" applyFill="1" applyBorder="1" applyAlignment="1">
      <alignment vertical="center"/>
    </xf>
    <xf numFmtId="0" fontId="0" fillId="3" borderId="70" xfId="0" applyFont="1" applyFill="1" applyBorder="1" applyAlignment="1">
      <alignment vertical="center"/>
    </xf>
    <xf numFmtId="0" fontId="2" fillId="0" borderId="38" xfId="0" quotePrefix="1" applyFont="1" applyFill="1" applyBorder="1" applyAlignment="1" applyProtection="1">
      <alignment vertical="center"/>
    </xf>
    <xf numFmtId="0" fontId="9" fillId="0" borderId="38" xfId="0" quotePrefix="1" applyFont="1" applyFill="1" applyBorder="1" applyAlignment="1" applyProtection="1">
      <alignment horizontal="left" vertical="center"/>
    </xf>
    <xf numFmtId="0" fontId="7" fillId="0" borderId="72" xfId="0" applyFont="1" applyFill="1" applyBorder="1" applyAlignment="1" applyProtection="1">
      <alignment vertical="top" wrapText="1"/>
    </xf>
    <xf numFmtId="0" fontId="7" fillId="0" borderId="72" xfId="0" applyFont="1" applyFill="1" applyBorder="1" applyAlignment="1">
      <alignment vertical="top" wrapText="1"/>
    </xf>
    <xf numFmtId="0" fontId="2" fillId="0" borderId="38" xfId="0" applyFont="1" applyFill="1" applyBorder="1" applyAlignment="1" applyProtection="1">
      <alignment vertical="center"/>
    </xf>
    <xf numFmtId="0" fontId="0" fillId="0" borderId="69" xfId="0" applyFont="1" applyFill="1" applyBorder="1" applyAlignment="1">
      <alignment vertical="center"/>
    </xf>
    <xf numFmtId="0" fontId="0" fillId="0" borderId="70" xfId="0" applyFont="1" applyFill="1" applyBorder="1" applyAlignment="1">
      <alignment vertical="center"/>
    </xf>
    <xf numFmtId="0" fontId="2" fillId="2" borderId="38" xfId="0" quotePrefix="1" applyFont="1" applyFill="1" applyBorder="1" applyAlignment="1" applyProtection="1">
      <alignment horizontal="left" vertical="center"/>
    </xf>
    <xf numFmtId="0" fontId="0" fillId="2" borderId="69" xfId="0" applyFont="1" applyFill="1" applyBorder="1" applyAlignment="1"/>
    <xf numFmtId="0" fontId="0" fillId="2" borderId="70" xfId="0" applyFont="1" applyFill="1" applyBorder="1" applyAlignment="1"/>
    <xf numFmtId="0" fontId="2" fillId="2" borderId="31" xfId="0" quotePrefix="1" applyFont="1" applyFill="1" applyBorder="1" applyAlignment="1" applyProtection="1">
      <alignment horizontal="left" vertical="center"/>
    </xf>
    <xf numFmtId="0" fontId="0" fillId="2" borderId="1" xfId="0" applyFont="1" applyFill="1" applyBorder="1" applyAlignment="1"/>
    <xf numFmtId="0" fontId="0" fillId="2" borderId="5" xfId="0" applyFont="1" applyFill="1" applyBorder="1" applyAlignment="1"/>
    <xf numFmtId="0" fontId="2" fillId="2" borderId="38" xfId="0" quotePrefix="1" applyFont="1" applyFill="1" applyBorder="1" applyAlignment="1" applyProtection="1">
      <alignment horizontal="left" vertical="center" indent="1"/>
    </xf>
    <xf numFmtId="0" fontId="0" fillId="2" borderId="69" xfId="0" applyFont="1" applyFill="1" applyBorder="1" applyAlignment="1">
      <alignment horizontal="left" vertical="center" indent="1"/>
    </xf>
    <xf numFmtId="0" fontId="0" fillId="2" borderId="70" xfId="0" applyFont="1" applyFill="1" applyBorder="1" applyAlignment="1">
      <alignment horizontal="left" vertical="center" indent="1"/>
    </xf>
    <xf numFmtId="0" fontId="2" fillId="0" borderId="31" xfId="0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0" fillId="3" borderId="72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3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2" fillId="3" borderId="3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3" borderId="70" xfId="0" applyFont="1" applyFill="1" applyBorder="1" applyAlignment="1" applyProtection="1">
      <alignment horizontal="center" vertical="center"/>
    </xf>
    <xf numFmtId="0" fontId="2" fillId="3" borderId="77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8" fillId="3" borderId="55" xfId="0" applyFont="1" applyFill="1" applyBorder="1" applyAlignment="1" applyProtection="1">
      <alignment horizontal="center" vertical="center" wrapText="1"/>
    </xf>
    <xf numFmtId="0" fontId="8" fillId="3" borderId="68" xfId="0" applyFont="1" applyFill="1" applyBorder="1" applyAlignment="1" applyProtection="1">
      <alignment horizontal="center" vertical="center"/>
    </xf>
    <xf numFmtId="0" fontId="2" fillId="3" borderId="71" xfId="0" applyFont="1" applyFill="1" applyBorder="1" applyAlignment="1" applyProtection="1">
      <alignment horizontal="center" vertical="center"/>
    </xf>
    <xf numFmtId="0" fontId="2" fillId="3" borderId="8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CAD5F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showGridLines="0" tabSelected="1" zoomScale="130" zoomScaleNormal="130" zoomScaleSheetLayoutView="110" workbookViewId="0">
      <pane xSplit="3" topLeftCell="D1" activePane="topRight" state="frozen"/>
      <selection activeCell="A63" sqref="A63"/>
      <selection pane="topRight" activeCell="A2" sqref="A2:R2"/>
    </sheetView>
  </sheetViews>
  <sheetFormatPr defaultRowHeight="12.75" x14ac:dyDescent="0.2"/>
  <cols>
    <col min="1" max="1" width="6.140625" style="2" bestFit="1" customWidth="1"/>
    <col min="2" max="2" width="0.28515625" style="2" customWidth="1"/>
    <col min="3" max="3" width="36.42578125" style="1" customWidth="1"/>
    <col min="4" max="5" width="9.28515625" style="1" bestFit="1" customWidth="1"/>
    <col min="6" max="6" width="9.140625" style="1" customWidth="1"/>
    <col min="7" max="8" width="5.85546875" style="1" customWidth="1"/>
    <col min="9" max="10" width="9.7109375" style="1" bestFit="1" customWidth="1"/>
    <col min="11" max="11" width="9.28515625" style="1" bestFit="1" customWidth="1"/>
    <col min="12" max="13" width="5.85546875" style="1" customWidth="1"/>
    <col min="14" max="14" width="9.28515625" style="1" bestFit="1" customWidth="1"/>
    <col min="15" max="15" width="9.85546875" style="1" bestFit="1" customWidth="1"/>
    <col min="16" max="16" width="9.28515625" style="1" bestFit="1" customWidth="1"/>
    <col min="17" max="18" width="5.85546875" style="1" customWidth="1"/>
    <col min="19" max="19" width="9.140625" style="1"/>
    <col min="20" max="20" width="11.140625" style="1" bestFit="1" customWidth="1"/>
    <col min="21" max="22" width="11" style="1" bestFit="1" customWidth="1"/>
    <col min="23" max="16384" width="9.140625" style="1"/>
  </cols>
  <sheetData>
    <row r="1" spans="1:18" ht="26.1" customHeight="1" x14ac:dyDescent="0.2">
      <c r="A1" s="298" t="s">
        <v>132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</row>
    <row r="2" spans="1:18" ht="20.100000000000001" customHeight="1" x14ac:dyDescent="0.2">
      <c r="A2" s="319" t="s">
        <v>148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ht="15" customHeight="1" thickBot="1" x14ac:dyDescent="0.35">
      <c r="C3" s="3"/>
      <c r="E3" s="3"/>
      <c r="F3" s="4"/>
      <c r="G3" s="5"/>
      <c r="H3" s="5"/>
      <c r="I3" s="6"/>
      <c r="J3" s="5"/>
      <c r="K3" s="5"/>
      <c r="L3" s="4"/>
      <c r="M3" s="4"/>
      <c r="N3" s="4"/>
      <c r="O3" s="4"/>
      <c r="P3" s="4"/>
      <c r="Q3" s="4"/>
      <c r="R3" s="7" t="s">
        <v>124</v>
      </c>
    </row>
    <row r="4" spans="1:18" ht="27" customHeight="1" thickBot="1" x14ac:dyDescent="0.25">
      <c r="A4" s="300" t="s">
        <v>13</v>
      </c>
      <c r="B4" s="301"/>
      <c r="C4" s="302"/>
      <c r="D4" s="309" t="s">
        <v>128</v>
      </c>
      <c r="E4" s="310"/>
      <c r="F4" s="310"/>
      <c r="G4" s="310"/>
      <c r="H4" s="311"/>
      <c r="I4" s="309" t="s">
        <v>15</v>
      </c>
      <c r="J4" s="310"/>
      <c r="K4" s="310"/>
      <c r="L4" s="310"/>
      <c r="M4" s="310"/>
      <c r="N4" s="312" t="s">
        <v>130</v>
      </c>
      <c r="O4" s="310"/>
      <c r="P4" s="310"/>
      <c r="Q4" s="310"/>
      <c r="R4" s="311"/>
    </row>
    <row r="5" spans="1:18" ht="13.5" customHeight="1" x14ac:dyDescent="0.2">
      <c r="A5" s="303"/>
      <c r="B5" s="304"/>
      <c r="C5" s="305"/>
      <c r="D5" s="313" t="s">
        <v>14</v>
      </c>
      <c r="E5" s="314"/>
      <c r="F5" s="259" t="s">
        <v>5</v>
      </c>
      <c r="G5" s="316" t="s">
        <v>1</v>
      </c>
      <c r="H5" s="317"/>
      <c r="I5" s="313" t="s">
        <v>14</v>
      </c>
      <c r="J5" s="314"/>
      <c r="K5" s="259" t="s">
        <v>16</v>
      </c>
      <c r="L5" s="316" t="s">
        <v>1</v>
      </c>
      <c r="M5" s="318"/>
      <c r="N5" s="8" t="s">
        <v>2</v>
      </c>
      <c r="O5" s="9"/>
      <c r="P5" s="259" t="s">
        <v>16</v>
      </c>
      <c r="Q5" s="316" t="s">
        <v>1</v>
      </c>
      <c r="R5" s="317"/>
    </row>
    <row r="6" spans="1:18" ht="13.5" thickBot="1" x14ac:dyDescent="0.25">
      <c r="A6" s="306"/>
      <c r="B6" s="307"/>
      <c r="C6" s="308"/>
      <c r="D6" s="10" t="s">
        <v>3</v>
      </c>
      <c r="E6" s="11" t="s">
        <v>4</v>
      </c>
      <c r="F6" s="315"/>
      <c r="G6" s="11" t="s">
        <v>6</v>
      </c>
      <c r="H6" s="12" t="s">
        <v>7</v>
      </c>
      <c r="I6" s="10" t="s">
        <v>3</v>
      </c>
      <c r="J6" s="11" t="s">
        <v>4</v>
      </c>
      <c r="K6" s="260"/>
      <c r="L6" s="11" t="s">
        <v>6</v>
      </c>
      <c r="M6" s="13" t="s">
        <v>7</v>
      </c>
      <c r="N6" s="14" t="s">
        <v>3</v>
      </c>
      <c r="O6" s="15" t="s">
        <v>4</v>
      </c>
      <c r="P6" s="260"/>
      <c r="Q6" s="15" t="s">
        <v>6</v>
      </c>
      <c r="R6" s="16" t="s">
        <v>7</v>
      </c>
    </row>
    <row r="7" spans="1:18" ht="13.5" thickBot="1" x14ac:dyDescent="0.25">
      <c r="A7" s="276">
        <v>1</v>
      </c>
      <c r="B7" s="277"/>
      <c r="C7" s="278"/>
      <c r="D7" s="17">
        <v>2</v>
      </c>
      <c r="E7" s="18">
        <v>3</v>
      </c>
      <c r="F7" s="18">
        <v>4</v>
      </c>
      <c r="G7" s="19">
        <v>5</v>
      </c>
      <c r="H7" s="20">
        <v>6</v>
      </c>
      <c r="I7" s="17">
        <v>7</v>
      </c>
      <c r="J7" s="18">
        <v>8</v>
      </c>
      <c r="K7" s="18">
        <v>9</v>
      </c>
      <c r="L7" s="19">
        <v>10</v>
      </c>
      <c r="M7" s="21">
        <v>11</v>
      </c>
      <c r="N7" s="22">
        <v>12</v>
      </c>
      <c r="O7" s="18">
        <v>13</v>
      </c>
      <c r="P7" s="18">
        <v>14</v>
      </c>
      <c r="Q7" s="19">
        <v>15</v>
      </c>
      <c r="R7" s="20">
        <v>16</v>
      </c>
    </row>
    <row r="8" spans="1:18" ht="20.100000000000001" customHeight="1" thickBot="1" x14ac:dyDescent="0.25">
      <c r="A8" s="279" t="s">
        <v>135</v>
      </c>
      <c r="B8" s="257"/>
      <c r="C8" s="258"/>
      <c r="D8" s="23">
        <f>D$9+D$21</f>
        <v>6522907</v>
      </c>
      <c r="E8" s="24">
        <f t="shared" ref="E8:F8" si="0">E$9+E$21</f>
        <v>6853416</v>
      </c>
      <c r="F8" s="25">
        <f t="shared" si="0"/>
        <v>7393452</v>
      </c>
      <c r="G8" s="26">
        <f>IF(ISERROR($F8/$D8*100),"x",$F8/$D8*100)</f>
        <v>113.34596675991241</v>
      </c>
      <c r="H8" s="27">
        <f>IF(ISERROR($F8/$E8*100),"x",$F8/$E8*100)</f>
        <v>107.87980767547162</v>
      </c>
      <c r="I8" s="28">
        <f>I$9+I$21</f>
        <v>1193384</v>
      </c>
      <c r="J8" s="24">
        <f>J$9+J$21</f>
        <v>1193082</v>
      </c>
      <c r="K8" s="25">
        <f>K$9+K$21</f>
        <v>1259851</v>
      </c>
      <c r="L8" s="29">
        <f>IF(ISERROR($K8/$I8*100),"x",$K8/$I8*100)</f>
        <v>105.56962385954563</v>
      </c>
      <c r="M8" s="30">
        <f t="shared" ref="M8:M15" si="1">IF(ISERROR($K8/$J8*100),"x",$K8/$J8*100)</f>
        <v>105.59634626957745</v>
      </c>
      <c r="N8" s="31">
        <f>N$9+N$21</f>
        <v>7716291</v>
      </c>
      <c r="O8" s="32">
        <f>O$9+O$21</f>
        <v>8046498</v>
      </c>
      <c r="P8" s="32">
        <f>P$9+P$21</f>
        <v>8653303</v>
      </c>
      <c r="Q8" s="33">
        <f>IF(ISERROR($P8/$N8*100),"x",$P8/$N8*100)</f>
        <v>112.14329526970926</v>
      </c>
      <c r="R8" s="34">
        <f>IF(ISERROR($P8/$O8*100),"x",$P8/$O8*100)</f>
        <v>107.54123098023514</v>
      </c>
    </row>
    <row r="9" spans="1:18" x14ac:dyDescent="0.2">
      <c r="A9" s="261" t="s">
        <v>138</v>
      </c>
      <c r="B9" s="262"/>
      <c r="C9" s="263"/>
      <c r="D9" s="35">
        <v>6036725</v>
      </c>
      <c r="E9" s="36">
        <v>6249369</v>
      </c>
      <c r="F9" s="36">
        <v>6726341</v>
      </c>
      <c r="G9" s="37">
        <f>IF(ISERROR($F9/$D9*100),"x",$F9/$D9*100)</f>
        <v>111.42367757351876</v>
      </c>
      <c r="H9" s="38">
        <f>IF(ISERROR($F9/$E9*100),"x",$F9/$E9*100)</f>
        <v>107.63232255928558</v>
      </c>
      <c r="I9" s="39">
        <v>307620</v>
      </c>
      <c r="J9" s="40">
        <v>290110</v>
      </c>
      <c r="K9" s="40">
        <v>326832</v>
      </c>
      <c r="L9" s="37">
        <f t="shared" ref="L9:L15" si="2">IF(ISERROR($K9/$I9*100),"x",$K9/$I9*100)</f>
        <v>106.24536766140042</v>
      </c>
      <c r="M9" s="41">
        <f t="shared" si="1"/>
        <v>112.65795732653132</v>
      </c>
      <c r="N9" s="42">
        <f>D9+I9</f>
        <v>6344345</v>
      </c>
      <c r="O9" s="42">
        <f>E9+J9</f>
        <v>6539479</v>
      </c>
      <c r="P9" s="42">
        <f>F9+K9</f>
        <v>7053173</v>
      </c>
      <c r="Q9" s="37">
        <f t="shared" ref="Q9:Q35" si="3">IF(ISERROR($P9/$N9*100),"x",$P9/$N9*100)</f>
        <v>111.17259543735405</v>
      </c>
      <c r="R9" s="43">
        <f>IF(ISERROR($P9/$O9*100),"x",$P9/$O9*100)</f>
        <v>107.85527409752366</v>
      </c>
    </row>
    <row r="10" spans="1:18" x14ac:dyDescent="0.2">
      <c r="A10" s="264" t="s">
        <v>8</v>
      </c>
      <c r="B10" s="265"/>
      <c r="C10" s="266"/>
      <c r="D10" s="44"/>
      <c r="E10" s="45"/>
      <c r="F10" s="45"/>
      <c r="G10" s="46"/>
      <c r="H10" s="38"/>
      <c r="I10" s="44"/>
      <c r="J10" s="47"/>
      <c r="K10" s="45"/>
      <c r="L10" s="46"/>
      <c r="M10" s="48"/>
      <c r="N10" s="45"/>
      <c r="O10" s="45"/>
      <c r="P10" s="49"/>
      <c r="Q10" s="50"/>
      <c r="R10" s="38"/>
    </row>
    <row r="11" spans="1:18" x14ac:dyDescent="0.2">
      <c r="A11" s="51">
        <v>1111</v>
      </c>
      <c r="B11" s="52"/>
      <c r="C11" s="53" t="s">
        <v>18</v>
      </c>
      <c r="D11" s="54">
        <v>1316101</v>
      </c>
      <c r="E11" s="55">
        <v>1316101</v>
      </c>
      <c r="F11" s="55">
        <v>1459302</v>
      </c>
      <c r="G11" s="56">
        <f>IF(ISERROR($F11/$D11*100),"x",$F11/$D11*100)</f>
        <v>110.88069988549512</v>
      </c>
      <c r="H11" s="57">
        <f>IF(ISERROR($F11/$E11*100),"x",$F11/$E11*100)</f>
        <v>110.88069988549512</v>
      </c>
      <c r="I11" s="58">
        <v>0</v>
      </c>
      <c r="J11" s="59">
        <v>0</v>
      </c>
      <c r="K11" s="55">
        <v>0</v>
      </c>
      <c r="L11" s="56" t="str">
        <f t="shared" si="2"/>
        <v>x</v>
      </c>
      <c r="M11" s="60" t="str">
        <f t="shared" si="1"/>
        <v>x</v>
      </c>
      <c r="N11" s="61">
        <f t="shared" ref="N11:P21" si="4">D11+I11</f>
        <v>1316101</v>
      </c>
      <c r="O11" s="62">
        <f t="shared" si="4"/>
        <v>1316101</v>
      </c>
      <c r="P11" s="62">
        <f t="shared" si="4"/>
        <v>1459302</v>
      </c>
      <c r="Q11" s="63">
        <f t="shared" si="3"/>
        <v>110.88069988549512</v>
      </c>
      <c r="R11" s="57">
        <f>IF(ISERROR($P11/$O11*100),"x",$P11/$O11*100)</f>
        <v>110.88069988549512</v>
      </c>
    </row>
    <row r="12" spans="1:18" x14ac:dyDescent="0.2">
      <c r="A12" s="51">
        <v>1112</v>
      </c>
      <c r="B12" s="52"/>
      <c r="C12" s="64" t="s">
        <v>49</v>
      </c>
      <c r="D12" s="65">
        <v>61322</v>
      </c>
      <c r="E12" s="66">
        <v>61322</v>
      </c>
      <c r="F12" s="66">
        <v>69994</v>
      </c>
      <c r="G12" s="63">
        <f t="shared" ref="G12:G35" si="5">IF(ISERROR($F12/$D12*100),"x",$F12/$D12*100)</f>
        <v>114.1417435830534</v>
      </c>
      <c r="H12" s="67">
        <f t="shared" ref="H12:H35" si="6">IF(ISERROR($F12/$E12*100),"x",$F12/$E12*100)</f>
        <v>114.1417435830534</v>
      </c>
      <c r="I12" s="68">
        <v>0</v>
      </c>
      <c r="J12" s="66">
        <v>0</v>
      </c>
      <c r="K12" s="66">
        <v>0</v>
      </c>
      <c r="L12" s="69" t="str">
        <f t="shared" si="2"/>
        <v>x</v>
      </c>
      <c r="M12" s="70" t="str">
        <f t="shared" si="1"/>
        <v>x</v>
      </c>
      <c r="N12" s="71">
        <f t="shared" si="4"/>
        <v>61322</v>
      </c>
      <c r="O12" s="72">
        <f t="shared" si="4"/>
        <v>61322</v>
      </c>
      <c r="P12" s="72">
        <f t="shared" si="4"/>
        <v>69994</v>
      </c>
      <c r="Q12" s="63">
        <f t="shared" si="3"/>
        <v>114.1417435830534</v>
      </c>
      <c r="R12" s="67">
        <f>IF(ISERROR($P12/$O12*100),"x",$P12/$O12*100)</f>
        <v>114.1417435830534</v>
      </c>
    </row>
    <row r="13" spans="1:18" x14ac:dyDescent="0.2">
      <c r="A13" s="51">
        <v>1113</v>
      </c>
      <c r="B13" s="52"/>
      <c r="C13" s="64" t="s">
        <v>19</v>
      </c>
      <c r="D13" s="65">
        <v>150957</v>
      </c>
      <c r="E13" s="66">
        <v>150957</v>
      </c>
      <c r="F13" s="66">
        <v>148986</v>
      </c>
      <c r="G13" s="63">
        <f t="shared" si="5"/>
        <v>98.694330173493114</v>
      </c>
      <c r="H13" s="67">
        <f t="shared" si="6"/>
        <v>98.694330173493114</v>
      </c>
      <c r="I13" s="68">
        <v>0</v>
      </c>
      <c r="J13" s="66">
        <v>0</v>
      </c>
      <c r="K13" s="66">
        <v>0</v>
      </c>
      <c r="L13" s="69" t="str">
        <f t="shared" si="2"/>
        <v>x</v>
      </c>
      <c r="M13" s="70" t="str">
        <f t="shared" si="1"/>
        <v>x</v>
      </c>
      <c r="N13" s="71">
        <f t="shared" si="4"/>
        <v>150957</v>
      </c>
      <c r="O13" s="72">
        <f t="shared" si="4"/>
        <v>150957</v>
      </c>
      <c r="P13" s="72">
        <f t="shared" si="4"/>
        <v>148986</v>
      </c>
      <c r="Q13" s="63">
        <f t="shared" si="3"/>
        <v>98.694330173493114</v>
      </c>
      <c r="R13" s="67">
        <f t="shared" ref="R13:R35" si="7">IF(ISERROR($P13/$O13*100),"x",$P13/$O13*100)</f>
        <v>98.694330173493114</v>
      </c>
    </row>
    <row r="14" spans="1:18" x14ac:dyDescent="0.2">
      <c r="A14" s="51">
        <v>1121</v>
      </c>
      <c r="B14" s="52"/>
      <c r="C14" s="64" t="s">
        <v>20</v>
      </c>
      <c r="D14" s="65">
        <v>1435681</v>
      </c>
      <c r="E14" s="66">
        <v>1435681</v>
      </c>
      <c r="F14" s="66">
        <v>1539502</v>
      </c>
      <c r="G14" s="63">
        <f t="shared" si="5"/>
        <v>107.23148108806902</v>
      </c>
      <c r="H14" s="67">
        <f t="shared" si="6"/>
        <v>107.23148108806902</v>
      </c>
      <c r="I14" s="68">
        <v>0</v>
      </c>
      <c r="J14" s="66">
        <v>0</v>
      </c>
      <c r="K14" s="66">
        <v>0</v>
      </c>
      <c r="L14" s="69" t="str">
        <f t="shared" si="2"/>
        <v>x</v>
      </c>
      <c r="M14" s="70" t="str">
        <f>IF(ISERROR($K14/$J14*100),"x",$K14/$J14*100)</f>
        <v>x</v>
      </c>
      <c r="N14" s="71">
        <f t="shared" si="4"/>
        <v>1435681</v>
      </c>
      <c r="O14" s="72">
        <f t="shared" si="4"/>
        <v>1435681</v>
      </c>
      <c r="P14" s="72">
        <f t="shared" si="4"/>
        <v>1539502</v>
      </c>
      <c r="Q14" s="63">
        <f t="shared" si="3"/>
        <v>107.23148108806902</v>
      </c>
      <c r="R14" s="67">
        <f t="shared" si="7"/>
        <v>107.23148108806902</v>
      </c>
    </row>
    <row r="15" spans="1:18" x14ac:dyDescent="0.2">
      <c r="A15" s="51">
        <v>1211</v>
      </c>
      <c r="B15" s="52"/>
      <c r="C15" s="64" t="s">
        <v>21</v>
      </c>
      <c r="D15" s="65">
        <v>2666064</v>
      </c>
      <c r="E15" s="66">
        <v>2666064</v>
      </c>
      <c r="F15" s="66">
        <v>2814008</v>
      </c>
      <c r="G15" s="63">
        <f t="shared" si="5"/>
        <v>105.54915410882859</v>
      </c>
      <c r="H15" s="67">
        <f t="shared" si="6"/>
        <v>105.54915410882859</v>
      </c>
      <c r="I15" s="68">
        <v>0</v>
      </c>
      <c r="J15" s="66">
        <v>0</v>
      </c>
      <c r="K15" s="66">
        <v>0</v>
      </c>
      <c r="L15" s="69" t="str">
        <f t="shared" si="2"/>
        <v>x</v>
      </c>
      <c r="M15" s="70" t="str">
        <f t="shared" si="1"/>
        <v>x</v>
      </c>
      <c r="N15" s="71">
        <f t="shared" si="4"/>
        <v>2666064</v>
      </c>
      <c r="O15" s="72">
        <f t="shared" si="4"/>
        <v>2666064</v>
      </c>
      <c r="P15" s="72">
        <f t="shared" si="4"/>
        <v>2814008</v>
      </c>
      <c r="Q15" s="46">
        <f t="shared" si="3"/>
        <v>105.54915410882859</v>
      </c>
      <c r="R15" s="67">
        <f t="shared" si="7"/>
        <v>105.54915410882859</v>
      </c>
    </row>
    <row r="16" spans="1:18" x14ac:dyDescent="0.2">
      <c r="A16" s="51" t="s">
        <v>17</v>
      </c>
      <c r="B16" s="52"/>
      <c r="C16" s="64" t="s">
        <v>28</v>
      </c>
      <c r="D16" s="68">
        <v>0</v>
      </c>
      <c r="E16" s="73">
        <v>0</v>
      </c>
      <c r="F16" s="66">
        <v>14825</v>
      </c>
      <c r="G16" s="63" t="str">
        <f t="shared" si="5"/>
        <v>x</v>
      </c>
      <c r="H16" s="67" t="str">
        <f t="shared" si="6"/>
        <v>x</v>
      </c>
      <c r="I16" s="74">
        <v>4000</v>
      </c>
      <c r="J16" s="66">
        <v>4000</v>
      </c>
      <c r="K16" s="75">
        <v>5789</v>
      </c>
      <c r="L16" s="69">
        <f>IF(ISERROR($K16/$I16*100),"x",$K16/$I16*100)</f>
        <v>144.72499999999999</v>
      </c>
      <c r="M16" s="70">
        <f>IF(ISERROR($K16/$J16*100),"x",$K16/$J16*100)</f>
        <v>144.72499999999999</v>
      </c>
      <c r="N16" s="71">
        <f t="shared" si="4"/>
        <v>4000</v>
      </c>
      <c r="O16" s="72">
        <f t="shared" si="4"/>
        <v>4000</v>
      </c>
      <c r="P16" s="72">
        <f t="shared" si="4"/>
        <v>20614</v>
      </c>
      <c r="Q16" s="69">
        <f t="shared" si="3"/>
        <v>515.35</v>
      </c>
      <c r="R16" s="67">
        <f t="shared" si="7"/>
        <v>515.35</v>
      </c>
    </row>
    <row r="17" spans="1:18" x14ac:dyDescent="0.2">
      <c r="A17" s="51" t="s">
        <v>23</v>
      </c>
      <c r="B17" s="52"/>
      <c r="C17" s="53" t="s">
        <v>22</v>
      </c>
      <c r="D17" s="68">
        <v>126400</v>
      </c>
      <c r="E17" s="73">
        <v>126400</v>
      </c>
      <c r="F17" s="66">
        <v>133033</v>
      </c>
      <c r="G17" s="63">
        <f t="shared" si="5"/>
        <v>105.24762658227849</v>
      </c>
      <c r="H17" s="67">
        <f t="shared" si="6"/>
        <v>105.24762658227849</v>
      </c>
      <c r="I17" s="65">
        <v>38242</v>
      </c>
      <c r="J17" s="66">
        <v>38300</v>
      </c>
      <c r="K17" s="66">
        <v>40017</v>
      </c>
      <c r="L17" s="69">
        <f t="shared" ref="L17:L35" si="8">IF(ISERROR($K17/$I17*100),"x",$K17/$I17*100)</f>
        <v>104.64149364572984</v>
      </c>
      <c r="M17" s="70">
        <f t="shared" ref="M17:M35" si="9">IF(ISERROR($K17/$J17*100),"x",$K17/$J17*100)</f>
        <v>104.48302872062662</v>
      </c>
      <c r="N17" s="71">
        <f t="shared" si="4"/>
        <v>164642</v>
      </c>
      <c r="O17" s="72">
        <f t="shared" si="4"/>
        <v>164700</v>
      </c>
      <c r="P17" s="72">
        <f t="shared" si="4"/>
        <v>173050</v>
      </c>
      <c r="Q17" s="69">
        <f t="shared" si="3"/>
        <v>105.10683786640105</v>
      </c>
      <c r="R17" s="67">
        <f t="shared" si="7"/>
        <v>105.06982392228295</v>
      </c>
    </row>
    <row r="18" spans="1:18" x14ac:dyDescent="0.2">
      <c r="A18" s="51" t="s">
        <v>24</v>
      </c>
      <c r="B18" s="52"/>
      <c r="C18" s="64" t="s">
        <v>25</v>
      </c>
      <c r="D18" s="76">
        <v>245000</v>
      </c>
      <c r="E18" s="77">
        <v>262132</v>
      </c>
      <c r="F18" s="77">
        <v>297869</v>
      </c>
      <c r="G18" s="63">
        <f t="shared" si="5"/>
        <v>121.57918367346939</v>
      </c>
      <c r="H18" s="67">
        <f t="shared" si="6"/>
        <v>113.63320769688553</v>
      </c>
      <c r="I18" s="78">
        <v>47925</v>
      </c>
      <c r="J18" s="66">
        <v>27000</v>
      </c>
      <c r="K18" s="66">
        <v>8</v>
      </c>
      <c r="L18" s="69">
        <f t="shared" si="8"/>
        <v>1.6692749087115284E-2</v>
      </c>
      <c r="M18" s="70">
        <f t="shared" si="9"/>
        <v>2.9629629629629631E-2</v>
      </c>
      <c r="N18" s="79">
        <f t="shared" si="4"/>
        <v>292925</v>
      </c>
      <c r="O18" s="72">
        <f t="shared" si="4"/>
        <v>289132</v>
      </c>
      <c r="P18" s="72">
        <f t="shared" si="4"/>
        <v>297877</v>
      </c>
      <c r="Q18" s="69">
        <f t="shared" si="3"/>
        <v>101.69053511991125</v>
      </c>
      <c r="R18" s="67">
        <f t="shared" si="7"/>
        <v>103.02457009255288</v>
      </c>
    </row>
    <row r="19" spans="1:18" x14ac:dyDescent="0.2">
      <c r="A19" s="51">
        <v>1361</v>
      </c>
      <c r="B19" s="52"/>
      <c r="C19" s="53" t="s">
        <v>26</v>
      </c>
      <c r="D19" s="76">
        <v>35200</v>
      </c>
      <c r="E19" s="77">
        <v>35200</v>
      </c>
      <c r="F19" s="77">
        <v>53313</v>
      </c>
      <c r="G19" s="63">
        <f t="shared" si="5"/>
        <v>151.45738636363637</v>
      </c>
      <c r="H19" s="67">
        <f t="shared" si="6"/>
        <v>151.45738636363637</v>
      </c>
      <c r="I19" s="76">
        <v>9538</v>
      </c>
      <c r="J19" s="77">
        <v>9605</v>
      </c>
      <c r="K19" s="77">
        <v>9396</v>
      </c>
      <c r="L19" s="69">
        <f t="shared" si="8"/>
        <v>98.511218284755714</v>
      </c>
      <c r="M19" s="70">
        <f t="shared" si="9"/>
        <v>97.824049973971896</v>
      </c>
      <c r="N19" s="79">
        <f t="shared" si="4"/>
        <v>44738</v>
      </c>
      <c r="O19" s="72">
        <f t="shared" si="4"/>
        <v>44805</v>
      </c>
      <c r="P19" s="72">
        <f t="shared" si="4"/>
        <v>62709</v>
      </c>
      <c r="Q19" s="69">
        <f t="shared" si="3"/>
        <v>140.16943090884706</v>
      </c>
      <c r="R19" s="67">
        <f t="shared" si="7"/>
        <v>139.95982591228656</v>
      </c>
    </row>
    <row r="20" spans="1:18" ht="13.5" thickBot="1" x14ac:dyDescent="0.25">
      <c r="A20" s="80">
        <v>1511</v>
      </c>
      <c r="B20" s="81"/>
      <c r="C20" s="82" t="s">
        <v>27</v>
      </c>
      <c r="D20" s="83">
        <v>0</v>
      </c>
      <c r="E20" s="84">
        <v>0</v>
      </c>
      <c r="F20" s="84">
        <v>0</v>
      </c>
      <c r="G20" s="85" t="str">
        <f t="shared" si="5"/>
        <v>x</v>
      </c>
      <c r="H20" s="86" t="str">
        <f t="shared" si="6"/>
        <v>x</v>
      </c>
      <c r="I20" s="83">
        <v>207915</v>
      </c>
      <c r="J20" s="84">
        <v>210752</v>
      </c>
      <c r="K20" s="84">
        <v>231400</v>
      </c>
      <c r="L20" s="87">
        <f t="shared" si="8"/>
        <v>111.29548132650362</v>
      </c>
      <c r="M20" s="88">
        <f t="shared" si="9"/>
        <v>109.79729729729731</v>
      </c>
      <c r="N20" s="89">
        <f t="shared" si="4"/>
        <v>207915</v>
      </c>
      <c r="O20" s="90">
        <f t="shared" si="4"/>
        <v>210752</v>
      </c>
      <c r="P20" s="89">
        <f t="shared" si="4"/>
        <v>231400</v>
      </c>
      <c r="Q20" s="46">
        <f t="shared" si="3"/>
        <v>111.29548132650362</v>
      </c>
      <c r="R20" s="91">
        <f t="shared" si="7"/>
        <v>109.79729729729731</v>
      </c>
    </row>
    <row r="21" spans="1:18" x14ac:dyDescent="0.2">
      <c r="A21" s="267" t="s">
        <v>139</v>
      </c>
      <c r="B21" s="268"/>
      <c r="C21" s="269"/>
      <c r="D21" s="39">
        <v>486182</v>
      </c>
      <c r="E21" s="92">
        <v>604047</v>
      </c>
      <c r="F21" s="92">
        <v>667111</v>
      </c>
      <c r="G21" s="37">
        <f t="shared" si="5"/>
        <v>137.21425309863383</v>
      </c>
      <c r="H21" s="93">
        <f t="shared" si="6"/>
        <v>110.44024719930734</v>
      </c>
      <c r="I21" s="35">
        <v>885764</v>
      </c>
      <c r="J21" s="36">
        <v>902972</v>
      </c>
      <c r="K21" s="36">
        <v>933019</v>
      </c>
      <c r="L21" s="46">
        <f t="shared" si="8"/>
        <v>105.33494249032474</v>
      </c>
      <c r="M21" s="41">
        <f t="shared" si="9"/>
        <v>103.32756718923733</v>
      </c>
      <c r="N21" s="42">
        <f t="shared" si="4"/>
        <v>1371946</v>
      </c>
      <c r="O21" s="42">
        <f t="shared" si="4"/>
        <v>1507019</v>
      </c>
      <c r="P21" s="42">
        <f>F21+K21</f>
        <v>1600130</v>
      </c>
      <c r="Q21" s="37">
        <f t="shared" si="3"/>
        <v>116.63214149828053</v>
      </c>
      <c r="R21" s="43">
        <f t="shared" si="7"/>
        <v>106.17848879144856</v>
      </c>
    </row>
    <row r="22" spans="1:18" x14ac:dyDescent="0.2">
      <c r="A22" s="270" t="s">
        <v>8</v>
      </c>
      <c r="B22" s="271"/>
      <c r="C22" s="272"/>
      <c r="D22" s="94"/>
      <c r="E22" s="95"/>
      <c r="F22" s="95"/>
      <c r="G22" s="50"/>
      <c r="H22" s="38"/>
      <c r="I22" s="96"/>
      <c r="J22" s="97"/>
      <c r="K22" s="97"/>
      <c r="L22" s="46"/>
      <c r="M22" s="98"/>
      <c r="N22" s="99" t="s">
        <v>0</v>
      </c>
      <c r="O22" s="99" t="s">
        <v>0</v>
      </c>
      <c r="P22" s="99" t="s">
        <v>0</v>
      </c>
      <c r="Q22" s="46"/>
      <c r="R22" s="100"/>
    </row>
    <row r="23" spans="1:18" x14ac:dyDescent="0.2">
      <c r="A23" s="51" t="s">
        <v>29</v>
      </c>
      <c r="B23" s="101"/>
      <c r="C23" s="102" t="s">
        <v>35</v>
      </c>
      <c r="D23" s="58">
        <v>6640</v>
      </c>
      <c r="E23" s="55">
        <v>8493</v>
      </c>
      <c r="F23" s="55">
        <v>14035</v>
      </c>
      <c r="G23" s="63">
        <f t="shared" si="5"/>
        <v>211.37048192771087</v>
      </c>
      <c r="H23" s="57">
        <f t="shared" si="6"/>
        <v>165.2537383727776</v>
      </c>
      <c r="I23" s="76">
        <v>237917</v>
      </c>
      <c r="J23" s="77">
        <v>247638</v>
      </c>
      <c r="K23" s="77">
        <v>255793</v>
      </c>
      <c r="L23" s="56">
        <f t="shared" si="8"/>
        <v>107.51354463951715</v>
      </c>
      <c r="M23" s="60">
        <f t="shared" si="9"/>
        <v>103.29311333478708</v>
      </c>
      <c r="N23" s="79">
        <f t="shared" ref="N23:P34" si="10">D23+I23</f>
        <v>244557</v>
      </c>
      <c r="O23" s="79">
        <f t="shared" si="10"/>
        <v>256131</v>
      </c>
      <c r="P23" s="79">
        <f t="shared" si="10"/>
        <v>269828</v>
      </c>
      <c r="Q23" s="56">
        <f t="shared" si="3"/>
        <v>110.33337831262241</v>
      </c>
      <c r="R23" s="103">
        <f t="shared" si="7"/>
        <v>105.34765413011311</v>
      </c>
    </row>
    <row r="24" spans="1:18" x14ac:dyDescent="0.2">
      <c r="A24" s="51" t="s">
        <v>30</v>
      </c>
      <c r="B24" s="101"/>
      <c r="C24" s="104" t="s">
        <v>48</v>
      </c>
      <c r="D24" s="68">
        <v>0</v>
      </c>
      <c r="E24" s="66">
        <v>3000</v>
      </c>
      <c r="F24" s="66">
        <v>3002</v>
      </c>
      <c r="G24" s="69" t="str">
        <f t="shared" si="5"/>
        <v>x</v>
      </c>
      <c r="H24" s="67">
        <f t="shared" si="6"/>
        <v>100.06666666666666</v>
      </c>
      <c r="I24" s="35">
        <v>12214</v>
      </c>
      <c r="J24" s="36">
        <v>16574</v>
      </c>
      <c r="K24" s="36">
        <v>21585</v>
      </c>
      <c r="L24" s="69">
        <f t="shared" si="8"/>
        <v>176.7234321270673</v>
      </c>
      <c r="M24" s="70">
        <f t="shared" si="9"/>
        <v>130.23410160492338</v>
      </c>
      <c r="N24" s="71">
        <f t="shared" si="10"/>
        <v>12214</v>
      </c>
      <c r="O24" s="72">
        <f t="shared" si="10"/>
        <v>19574</v>
      </c>
      <c r="P24" s="72">
        <f t="shared" si="10"/>
        <v>24587</v>
      </c>
      <c r="Q24" s="46">
        <f>IF(ISERROR($P24/$N24*100),"x",$P24/$N24*100)</f>
        <v>201.3017848370722</v>
      </c>
      <c r="R24" s="67">
        <f t="shared" si="7"/>
        <v>125.610503729437</v>
      </c>
    </row>
    <row r="25" spans="1:18" x14ac:dyDescent="0.2">
      <c r="A25" s="51" t="s">
        <v>31</v>
      </c>
      <c r="B25" s="101"/>
      <c r="C25" s="102" t="s">
        <v>36</v>
      </c>
      <c r="D25" s="68">
        <v>365542</v>
      </c>
      <c r="E25" s="66">
        <v>375323</v>
      </c>
      <c r="F25" s="66">
        <v>381615</v>
      </c>
      <c r="G25" s="46">
        <f t="shared" si="5"/>
        <v>104.39703235195957</v>
      </c>
      <c r="H25" s="67">
        <f t="shared" si="6"/>
        <v>101.67642270790761</v>
      </c>
      <c r="I25" s="68">
        <v>613416</v>
      </c>
      <c r="J25" s="66">
        <v>614164</v>
      </c>
      <c r="K25" s="66">
        <v>621225</v>
      </c>
      <c r="L25" s="69">
        <f t="shared" si="8"/>
        <v>101.27303493876911</v>
      </c>
      <c r="M25" s="70">
        <f t="shared" si="9"/>
        <v>101.14969291589868</v>
      </c>
      <c r="N25" s="71">
        <f t="shared" si="10"/>
        <v>978958</v>
      </c>
      <c r="O25" s="72">
        <f t="shared" si="10"/>
        <v>989487</v>
      </c>
      <c r="P25" s="72">
        <f t="shared" si="10"/>
        <v>1002840</v>
      </c>
      <c r="Q25" s="69">
        <f t="shared" si="3"/>
        <v>102.43953264593577</v>
      </c>
      <c r="R25" s="67">
        <f t="shared" si="7"/>
        <v>101.34948715849728</v>
      </c>
    </row>
    <row r="26" spans="1:18" x14ac:dyDescent="0.2">
      <c r="A26" s="51">
        <v>2141</v>
      </c>
      <c r="B26" s="101"/>
      <c r="C26" s="105" t="s">
        <v>37</v>
      </c>
      <c r="D26" s="68">
        <v>8010</v>
      </c>
      <c r="E26" s="66">
        <v>8010</v>
      </c>
      <c r="F26" s="66">
        <v>6854</v>
      </c>
      <c r="G26" s="69">
        <f t="shared" si="5"/>
        <v>85.568039950062428</v>
      </c>
      <c r="H26" s="67">
        <f t="shared" si="6"/>
        <v>85.568039950062428</v>
      </c>
      <c r="I26" s="65">
        <v>1453</v>
      </c>
      <c r="J26" s="66">
        <v>1430</v>
      </c>
      <c r="K26" s="66">
        <v>994</v>
      </c>
      <c r="L26" s="69">
        <f t="shared" si="8"/>
        <v>68.410185822436347</v>
      </c>
      <c r="M26" s="70">
        <f t="shared" si="9"/>
        <v>69.510489510489521</v>
      </c>
      <c r="N26" s="71">
        <f t="shared" si="10"/>
        <v>9463</v>
      </c>
      <c r="O26" s="72">
        <f t="shared" si="10"/>
        <v>9440</v>
      </c>
      <c r="P26" s="72">
        <f t="shared" si="10"/>
        <v>7848</v>
      </c>
      <c r="Q26" s="46">
        <f t="shared" si="3"/>
        <v>82.933530592835254</v>
      </c>
      <c r="R26" s="67">
        <f t="shared" si="7"/>
        <v>83.13559322033899</v>
      </c>
    </row>
    <row r="27" spans="1:18" x14ac:dyDescent="0.2">
      <c r="A27" s="51" t="s">
        <v>32</v>
      </c>
      <c r="B27" s="101"/>
      <c r="C27" s="105" t="s">
        <v>38</v>
      </c>
      <c r="D27" s="68">
        <v>12030</v>
      </c>
      <c r="E27" s="66">
        <v>14415</v>
      </c>
      <c r="F27" s="66">
        <v>41327</v>
      </c>
      <c r="G27" s="69">
        <f t="shared" si="5"/>
        <v>343.5328345802161</v>
      </c>
      <c r="H27" s="67">
        <f t="shared" si="6"/>
        <v>286.69441553936872</v>
      </c>
      <c r="I27" s="65">
        <v>1338</v>
      </c>
      <c r="J27" s="66">
        <v>1575</v>
      </c>
      <c r="K27" s="66">
        <v>2159</v>
      </c>
      <c r="L27" s="69">
        <f t="shared" si="8"/>
        <v>161.36023916292973</v>
      </c>
      <c r="M27" s="70">
        <f t="shared" si="9"/>
        <v>137.07936507936509</v>
      </c>
      <c r="N27" s="71">
        <f t="shared" si="10"/>
        <v>13368</v>
      </c>
      <c r="O27" s="72">
        <f t="shared" si="10"/>
        <v>15990</v>
      </c>
      <c r="P27" s="72">
        <f t="shared" si="10"/>
        <v>43486</v>
      </c>
      <c r="Q27" s="69">
        <f t="shared" si="3"/>
        <v>325.29922202274088</v>
      </c>
      <c r="R27" s="67">
        <f t="shared" si="7"/>
        <v>271.95747342088805</v>
      </c>
    </row>
    <row r="28" spans="1:18" x14ac:dyDescent="0.2">
      <c r="A28" s="51">
        <v>2229</v>
      </c>
      <c r="B28" s="101"/>
      <c r="C28" s="104" t="s">
        <v>39</v>
      </c>
      <c r="D28" s="68">
        <v>4255</v>
      </c>
      <c r="E28" s="66">
        <v>39336</v>
      </c>
      <c r="F28" s="66">
        <v>41920</v>
      </c>
      <c r="G28" s="69">
        <f t="shared" si="5"/>
        <v>985.19388954171563</v>
      </c>
      <c r="H28" s="67">
        <f t="shared" si="6"/>
        <v>106.5690461663616</v>
      </c>
      <c r="I28" s="68">
        <v>0</v>
      </c>
      <c r="J28" s="66">
        <v>383</v>
      </c>
      <c r="K28" s="106">
        <v>1872</v>
      </c>
      <c r="L28" s="69" t="s">
        <v>9</v>
      </c>
      <c r="M28" s="70">
        <f t="shared" si="9"/>
        <v>488.77284595300267</v>
      </c>
      <c r="N28" s="71">
        <f t="shared" si="10"/>
        <v>4255</v>
      </c>
      <c r="O28" s="72">
        <f t="shared" si="10"/>
        <v>39719</v>
      </c>
      <c r="P28" s="72">
        <f t="shared" si="10"/>
        <v>43792</v>
      </c>
      <c r="Q28" s="69" t="s">
        <v>9</v>
      </c>
      <c r="R28" s="67">
        <f t="shared" si="7"/>
        <v>110.2545381303658</v>
      </c>
    </row>
    <row r="29" spans="1:18" x14ac:dyDescent="0.2">
      <c r="A29" s="51" t="s">
        <v>33</v>
      </c>
      <c r="B29" s="101"/>
      <c r="C29" s="105" t="s">
        <v>40</v>
      </c>
      <c r="D29" s="68">
        <v>43635</v>
      </c>
      <c r="E29" s="66">
        <v>47971</v>
      </c>
      <c r="F29" s="66">
        <v>58746</v>
      </c>
      <c r="G29" s="46">
        <f t="shared" si="5"/>
        <v>134.63045720178755</v>
      </c>
      <c r="H29" s="67">
        <f t="shared" si="6"/>
        <v>122.46148714848555</v>
      </c>
      <c r="I29" s="68">
        <v>17936</v>
      </c>
      <c r="J29" s="66">
        <v>18696</v>
      </c>
      <c r="K29" s="66">
        <v>26409</v>
      </c>
      <c r="L29" s="69">
        <f t="shared" si="8"/>
        <v>147.24018733273863</v>
      </c>
      <c r="M29" s="70">
        <f t="shared" si="9"/>
        <v>141.25481386392812</v>
      </c>
      <c r="N29" s="71">
        <f t="shared" si="10"/>
        <v>61571</v>
      </c>
      <c r="O29" s="72">
        <f t="shared" si="10"/>
        <v>66667</v>
      </c>
      <c r="P29" s="72">
        <f t="shared" si="10"/>
        <v>85155</v>
      </c>
      <c r="Q29" s="46">
        <f t="shared" si="3"/>
        <v>138.3037468938299</v>
      </c>
      <c r="R29" s="67">
        <f t="shared" si="7"/>
        <v>127.7318613406933</v>
      </c>
    </row>
    <row r="30" spans="1:18" ht="13.5" thickBot="1" x14ac:dyDescent="0.25">
      <c r="A30" s="80" t="s">
        <v>34</v>
      </c>
      <c r="B30" s="107"/>
      <c r="C30" s="108" t="s">
        <v>41</v>
      </c>
      <c r="D30" s="109">
        <v>46060</v>
      </c>
      <c r="E30" s="110">
        <v>63457</v>
      </c>
      <c r="F30" s="110">
        <v>68935</v>
      </c>
      <c r="G30" s="87">
        <f t="shared" si="5"/>
        <v>149.66348241424231</v>
      </c>
      <c r="H30" s="86">
        <f t="shared" si="6"/>
        <v>108.63261736293867</v>
      </c>
      <c r="I30" s="74">
        <v>6</v>
      </c>
      <c r="J30" s="75">
        <v>930</v>
      </c>
      <c r="K30" s="75">
        <v>1113</v>
      </c>
      <c r="L30" s="111" t="s">
        <v>9</v>
      </c>
      <c r="M30" s="70">
        <f t="shared" si="9"/>
        <v>119.6774193548387</v>
      </c>
      <c r="N30" s="112">
        <f t="shared" si="10"/>
        <v>46066</v>
      </c>
      <c r="O30" s="90">
        <f t="shared" si="10"/>
        <v>64387</v>
      </c>
      <c r="P30" s="90">
        <f t="shared" si="10"/>
        <v>70048</v>
      </c>
      <c r="Q30" s="87">
        <f t="shared" si="3"/>
        <v>152.06008770025616</v>
      </c>
      <c r="R30" s="91">
        <f t="shared" si="7"/>
        <v>108.79214748318759</v>
      </c>
    </row>
    <row r="31" spans="1:18" ht="20.100000000000001" customHeight="1" thickBot="1" x14ac:dyDescent="0.25">
      <c r="A31" s="279" t="s">
        <v>134</v>
      </c>
      <c r="B31" s="257"/>
      <c r="C31" s="258"/>
      <c r="D31" s="23">
        <f>SUM(D33:D35)</f>
        <v>182510</v>
      </c>
      <c r="E31" s="24">
        <f>SUM(E33:E35)</f>
        <v>297952</v>
      </c>
      <c r="F31" s="25">
        <f>SUM(F33:F35)</f>
        <v>309456</v>
      </c>
      <c r="G31" s="26">
        <f>IF(ISERROR($F31/$D31*100),"x",$F31/$D31*100)</f>
        <v>169.55564078680621</v>
      </c>
      <c r="H31" s="27">
        <f>IF(ISERROR($F31/$E31*100),"x",$F31/$E31*100)</f>
        <v>103.86102459456556</v>
      </c>
      <c r="I31" s="28">
        <f>SUM(I33:I35)</f>
        <v>23345</v>
      </c>
      <c r="J31" s="24">
        <f>SUM(J33:J35)</f>
        <v>24464</v>
      </c>
      <c r="K31" s="25">
        <f>SUM(K33:K35)</f>
        <v>21856</v>
      </c>
      <c r="L31" s="29">
        <f>IF(ISERROR($K31/$I31*100),"x",$K31/$I31*100)</f>
        <v>93.621760548297289</v>
      </c>
      <c r="M31" s="30">
        <f t="shared" si="9"/>
        <v>89.339437540876389</v>
      </c>
      <c r="N31" s="31">
        <f>SUM(N33:N35)</f>
        <v>205855</v>
      </c>
      <c r="O31" s="32">
        <f>SUM(O33:O35)</f>
        <v>322416</v>
      </c>
      <c r="P31" s="32">
        <f>SUM(P33:P35)</f>
        <v>331312</v>
      </c>
      <c r="Q31" s="33">
        <f>IF(ISERROR($P31/$N31*100),"x",$P31/$N31*100)</f>
        <v>160.94435403560757</v>
      </c>
      <c r="R31" s="34">
        <f>IF(ISERROR($P31/$O31*100),"x",$P31/$O31*100)</f>
        <v>102.75916827948986</v>
      </c>
    </row>
    <row r="32" spans="1:18" x14ac:dyDescent="0.2">
      <c r="A32" s="273" t="s">
        <v>140</v>
      </c>
      <c r="B32" s="274"/>
      <c r="C32" s="275"/>
      <c r="D32" s="113"/>
      <c r="E32" s="114"/>
      <c r="F32" s="114"/>
      <c r="G32" s="115"/>
      <c r="H32" s="116"/>
      <c r="I32" s="113"/>
      <c r="J32" s="117"/>
      <c r="K32" s="117"/>
      <c r="L32" s="37"/>
      <c r="M32" s="41"/>
      <c r="N32" s="117"/>
      <c r="O32" s="117"/>
      <c r="P32" s="117"/>
      <c r="Q32" s="37"/>
      <c r="R32" s="116"/>
    </row>
    <row r="33" spans="1:20" x14ac:dyDescent="0.2">
      <c r="A33" s="51" t="s">
        <v>42</v>
      </c>
      <c r="B33" s="101"/>
      <c r="C33" s="105" t="s">
        <v>45</v>
      </c>
      <c r="D33" s="76">
        <v>182510</v>
      </c>
      <c r="E33" s="118">
        <v>182952</v>
      </c>
      <c r="F33" s="55">
        <v>194456</v>
      </c>
      <c r="G33" s="63">
        <f t="shared" si="5"/>
        <v>106.54539477288915</v>
      </c>
      <c r="H33" s="57">
        <f t="shared" si="6"/>
        <v>106.28798810616993</v>
      </c>
      <c r="I33" s="76">
        <v>23345</v>
      </c>
      <c r="J33" s="77">
        <v>24374</v>
      </c>
      <c r="K33" s="119">
        <v>21266</v>
      </c>
      <c r="L33" s="56">
        <f t="shared" si="8"/>
        <v>91.094452773613185</v>
      </c>
      <c r="M33" s="60">
        <f t="shared" si="9"/>
        <v>87.248707639287773</v>
      </c>
      <c r="N33" s="79">
        <f t="shared" si="10"/>
        <v>205855</v>
      </c>
      <c r="O33" s="79">
        <f t="shared" si="10"/>
        <v>207326</v>
      </c>
      <c r="P33" s="79">
        <f t="shared" si="10"/>
        <v>215722</v>
      </c>
      <c r="Q33" s="56">
        <f t="shared" si="3"/>
        <v>104.7931796652984</v>
      </c>
      <c r="R33" s="103">
        <f t="shared" si="7"/>
        <v>104.04966092048271</v>
      </c>
    </row>
    <row r="34" spans="1:20" x14ac:dyDescent="0.2">
      <c r="A34" s="51" t="s">
        <v>43</v>
      </c>
      <c r="B34" s="101"/>
      <c r="C34" s="105" t="s">
        <v>46</v>
      </c>
      <c r="D34" s="68">
        <v>0</v>
      </c>
      <c r="E34" s="66">
        <v>0</v>
      </c>
      <c r="F34" s="66">
        <v>0</v>
      </c>
      <c r="G34" s="69" t="str">
        <f t="shared" si="5"/>
        <v>x</v>
      </c>
      <c r="H34" s="67" t="str">
        <f t="shared" si="6"/>
        <v>x</v>
      </c>
      <c r="I34" s="68">
        <v>0</v>
      </c>
      <c r="J34" s="66">
        <v>90</v>
      </c>
      <c r="K34" s="66">
        <v>590</v>
      </c>
      <c r="L34" s="69" t="str">
        <f t="shared" si="8"/>
        <v>x</v>
      </c>
      <c r="M34" s="70">
        <f t="shared" si="9"/>
        <v>655.55555555555554</v>
      </c>
      <c r="N34" s="79">
        <f t="shared" si="10"/>
        <v>0</v>
      </c>
      <c r="O34" s="79">
        <f t="shared" si="10"/>
        <v>90</v>
      </c>
      <c r="P34" s="79">
        <f t="shared" si="10"/>
        <v>590</v>
      </c>
      <c r="Q34" s="111" t="str">
        <f t="shared" si="3"/>
        <v>x</v>
      </c>
      <c r="R34" s="67">
        <f t="shared" si="7"/>
        <v>655.55555555555554</v>
      </c>
    </row>
    <row r="35" spans="1:20" ht="13.5" thickBot="1" x14ac:dyDescent="0.25">
      <c r="A35" s="80" t="s">
        <v>44</v>
      </c>
      <c r="B35" s="107"/>
      <c r="C35" s="120" t="s">
        <v>47</v>
      </c>
      <c r="D35" s="109">
        <v>0</v>
      </c>
      <c r="E35" s="110">
        <v>115000</v>
      </c>
      <c r="F35" s="110">
        <v>115000</v>
      </c>
      <c r="G35" s="85" t="str">
        <f t="shared" si="5"/>
        <v>x</v>
      </c>
      <c r="H35" s="91">
        <f t="shared" si="6"/>
        <v>100</v>
      </c>
      <c r="I35" s="109">
        <v>0</v>
      </c>
      <c r="J35" s="110">
        <v>0</v>
      </c>
      <c r="K35" s="110">
        <v>0</v>
      </c>
      <c r="L35" s="87" t="str">
        <f t="shared" si="8"/>
        <v>x</v>
      </c>
      <c r="M35" s="88" t="str">
        <f t="shared" si="9"/>
        <v>x</v>
      </c>
      <c r="N35" s="112">
        <v>0</v>
      </c>
      <c r="O35" s="89">
        <f>E35+J35</f>
        <v>115000</v>
      </c>
      <c r="P35" s="89">
        <f>F35+K35</f>
        <v>115000</v>
      </c>
      <c r="Q35" s="87" t="str">
        <f t="shared" si="3"/>
        <v>x</v>
      </c>
      <c r="R35" s="91">
        <f t="shared" si="7"/>
        <v>100</v>
      </c>
    </row>
    <row r="36" spans="1:20" ht="20.100000000000001" customHeight="1" thickBot="1" x14ac:dyDescent="0.25">
      <c r="A36" s="256" t="s">
        <v>133</v>
      </c>
      <c r="B36" s="257"/>
      <c r="C36" s="258"/>
      <c r="D36" s="121">
        <f>D8+D31</f>
        <v>6705417</v>
      </c>
      <c r="E36" s="122">
        <f>E8+E31</f>
        <v>7151368</v>
      </c>
      <c r="F36" s="122">
        <f>F8+F31</f>
        <v>7702908</v>
      </c>
      <c r="G36" s="26">
        <f>IF(ISERROR($F36/$D36*100),"x",$F36/$D36*100)</f>
        <v>114.87589809850751</v>
      </c>
      <c r="H36" s="123">
        <f>IF(ISERROR($F36/$E36*100),"x",$F36/$E36*100)</f>
        <v>107.71237055623484</v>
      </c>
      <c r="I36" s="121">
        <f>I8+I31</f>
        <v>1216729</v>
      </c>
      <c r="J36" s="122">
        <f>J8+J31</f>
        <v>1217546</v>
      </c>
      <c r="K36" s="122">
        <f>K8+K31</f>
        <v>1281707</v>
      </c>
      <c r="L36" s="26">
        <f>IF(ISERROR($K36/$I36*100),"x",$K36/$I36*100)</f>
        <v>105.34038393101504</v>
      </c>
      <c r="M36" s="124">
        <f>IF(ISERROR($K36/$J36*100),"x",$K36/$J36*100)</f>
        <v>105.26969822906077</v>
      </c>
      <c r="N36" s="122">
        <f>N8+N31</f>
        <v>7922146</v>
      </c>
      <c r="O36" s="122">
        <f>O8+O31</f>
        <v>8368914</v>
      </c>
      <c r="P36" s="122">
        <f>P8+P31</f>
        <v>8984615</v>
      </c>
      <c r="Q36" s="26">
        <f>IF(ISERROR($P36/$N36*100),"x",$P36/$N36*100)</f>
        <v>113.41137868451301</v>
      </c>
      <c r="R36" s="27">
        <f>IF(ISERROR($P36/$O36*100),"x",$P36/$O36*100)</f>
        <v>107.35699996439203</v>
      </c>
    </row>
    <row r="37" spans="1:20" s="129" customFormat="1" ht="9.9499999999999993" customHeight="1" thickBot="1" x14ac:dyDescent="0.25">
      <c r="A37" s="125"/>
      <c r="B37" s="126"/>
      <c r="C37" s="126"/>
      <c r="D37" s="127"/>
      <c r="E37" s="127"/>
      <c r="F37" s="127"/>
      <c r="G37" s="128"/>
      <c r="H37" s="128"/>
      <c r="I37" s="127"/>
      <c r="J37" s="127"/>
      <c r="K37" s="127"/>
      <c r="L37" s="128"/>
      <c r="M37" s="128"/>
      <c r="N37" s="127"/>
      <c r="O37" s="127"/>
      <c r="P37" s="127"/>
      <c r="Q37" s="128"/>
      <c r="R37" s="128"/>
    </row>
    <row r="38" spans="1:20" ht="20.100000000000001" customHeight="1" thickBot="1" x14ac:dyDescent="0.25">
      <c r="A38" s="279" t="s">
        <v>136</v>
      </c>
      <c r="B38" s="257"/>
      <c r="C38" s="258"/>
      <c r="D38" s="23">
        <v>148631</v>
      </c>
      <c r="E38" s="24">
        <v>626689</v>
      </c>
      <c r="F38" s="25">
        <v>627283</v>
      </c>
      <c r="G38" s="26">
        <f>IF(ISERROR($F38/$D38*100),"x",$F38/$D38*100)</f>
        <v>422.04048953448472</v>
      </c>
      <c r="H38" s="27">
        <f>IF(ISERROR($F38/$E38*100),"x",$F38/$E38*100)</f>
        <v>100.09478385610726</v>
      </c>
      <c r="I38" s="23">
        <v>1060415</v>
      </c>
      <c r="J38" s="24">
        <v>1460966</v>
      </c>
      <c r="K38" s="25">
        <v>1558467</v>
      </c>
      <c r="L38" s="26">
        <f>IF(ISERROR($K38/$I38*100),"x",$K38/$I38*100)</f>
        <v>146.96764945799521</v>
      </c>
      <c r="M38" s="124">
        <f t="shared" ref="M38" si="11">IF(ISERROR($K38/$J38*100),"x",$K38/$J38*100)</f>
        <v>106.67373504927562</v>
      </c>
      <c r="N38" s="122">
        <v>273934</v>
      </c>
      <c r="O38" s="25">
        <v>877411</v>
      </c>
      <c r="P38" s="25">
        <v>996802</v>
      </c>
      <c r="Q38" s="26">
        <f>IF(ISERROR($P38/$N38*100),"x",$P38/$N38*100)</f>
        <v>363.88400125577698</v>
      </c>
      <c r="R38" s="27">
        <f>IF(ISERROR($P38/$O38*100),"x",$P38/$O38*100)</f>
        <v>113.60719206848331</v>
      </c>
      <c r="T38" s="130"/>
    </row>
    <row r="39" spans="1:20" x14ac:dyDescent="0.2">
      <c r="A39" s="273" t="s">
        <v>141</v>
      </c>
      <c r="B39" s="274"/>
      <c r="C39" s="275"/>
      <c r="D39" s="131"/>
      <c r="E39" s="132"/>
      <c r="F39" s="132"/>
      <c r="G39" s="133"/>
      <c r="H39" s="134"/>
      <c r="I39" s="131"/>
      <c r="J39" s="132"/>
      <c r="K39" s="132"/>
      <c r="L39" s="135"/>
      <c r="M39" s="136"/>
      <c r="N39" s="137"/>
      <c r="O39" s="45"/>
      <c r="P39" s="45"/>
      <c r="Q39" s="138"/>
      <c r="R39" s="139"/>
      <c r="T39" s="130"/>
    </row>
    <row r="40" spans="1:20" x14ac:dyDescent="0.2">
      <c r="A40" s="51">
        <v>4111</v>
      </c>
      <c r="B40" s="101"/>
      <c r="C40" s="105" t="s">
        <v>50</v>
      </c>
      <c r="D40" s="140">
        <v>0</v>
      </c>
      <c r="E40" s="140">
        <v>0</v>
      </c>
      <c r="F40" s="140">
        <v>0</v>
      </c>
      <c r="G40" s="63" t="str">
        <f t="shared" ref="G40:G73" si="12">IF(ISERROR($F40/$D40*100),"x",$F40/$D40*100)</f>
        <v>x</v>
      </c>
      <c r="H40" s="103" t="str">
        <f t="shared" ref="H40:H73" si="13">IF(ISERROR($F40/$E40*100),"x",$F40/$E40*100)</f>
        <v>x</v>
      </c>
      <c r="I40" s="94">
        <v>0</v>
      </c>
      <c r="J40" s="140">
        <v>8246</v>
      </c>
      <c r="K40" s="140">
        <v>8245</v>
      </c>
      <c r="L40" s="141" t="str">
        <f t="shared" ref="L40:L73" si="14">IF(ISERROR($K40/$I40*100),"x",$K40/$I40*100)</f>
        <v>x</v>
      </c>
      <c r="M40" s="142">
        <f t="shared" ref="M40:M72" si="15">IF(ISERROR($K40/$J40*100),"x",$K40/$J40*100)</f>
        <v>99.987872908076653</v>
      </c>
      <c r="N40" s="45">
        <f>$D40+$I40</f>
        <v>0</v>
      </c>
      <c r="O40" s="143">
        <f>$E40+$J40</f>
        <v>8246</v>
      </c>
      <c r="P40" s="143">
        <f>$F40+$K40</f>
        <v>8245</v>
      </c>
      <c r="Q40" s="56" t="str">
        <f t="shared" ref="Q40:Q73" si="16">IF(ISERROR($P40/$N40*100),"x",$P40/$N40*100)</f>
        <v>x</v>
      </c>
      <c r="R40" s="144">
        <f t="shared" ref="R40:R73" si="17">IF(ISERROR($P40/$O40*100),"x",$P40/$O40*100)</f>
        <v>99.987872908076653</v>
      </c>
    </row>
    <row r="41" spans="1:20" x14ac:dyDescent="0.2">
      <c r="A41" s="51">
        <v>4112</v>
      </c>
      <c r="B41" s="101"/>
      <c r="C41" s="102" t="s">
        <v>52</v>
      </c>
      <c r="D41" s="145">
        <v>142131</v>
      </c>
      <c r="E41" s="146">
        <v>142131</v>
      </c>
      <c r="F41" s="146">
        <v>142131</v>
      </c>
      <c r="G41" s="69">
        <f t="shared" si="12"/>
        <v>100</v>
      </c>
      <c r="H41" s="147">
        <f t="shared" si="13"/>
        <v>100</v>
      </c>
      <c r="I41" s="145">
        <v>121748</v>
      </c>
      <c r="J41" s="146">
        <v>121748</v>
      </c>
      <c r="K41" s="146">
        <v>121748</v>
      </c>
      <c r="L41" s="148">
        <f t="shared" si="14"/>
        <v>100</v>
      </c>
      <c r="M41" s="70">
        <f t="shared" si="15"/>
        <v>100</v>
      </c>
      <c r="N41" s="149">
        <f t="shared" ref="N41:N51" si="18">$D41+$I41</f>
        <v>263879</v>
      </c>
      <c r="O41" s="150">
        <f t="shared" ref="O41:O51" si="19">$E41+$J41</f>
        <v>263879</v>
      </c>
      <c r="P41" s="143">
        <f t="shared" ref="P41:P51" si="20">$F41+$K41</f>
        <v>263879</v>
      </c>
      <c r="Q41" s="63">
        <f t="shared" si="16"/>
        <v>100</v>
      </c>
      <c r="R41" s="151">
        <f t="shared" si="17"/>
        <v>100</v>
      </c>
    </row>
    <row r="42" spans="1:20" x14ac:dyDescent="0.2">
      <c r="A42" s="51">
        <v>4113</v>
      </c>
      <c r="B42" s="101"/>
      <c r="C42" s="102" t="s">
        <v>125</v>
      </c>
      <c r="D42" s="145">
        <v>0</v>
      </c>
      <c r="E42" s="146">
        <v>16602</v>
      </c>
      <c r="F42" s="146">
        <v>16602</v>
      </c>
      <c r="G42" s="69" t="str">
        <f t="shared" si="12"/>
        <v>x</v>
      </c>
      <c r="H42" s="147">
        <f t="shared" si="13"/>
        <v>100</v>
      </c>
      <c r="I42" s="145">
        <v>590</v>
      </c>
      <c r="J42" s="146">
        <v>12732</v>
      </c>
      <c r="K42" s="146">
        <v>12730</v>
      </c>
      <c r="L42" s="148" t="s">
        <v>9</v>
      </c>
      <c r="M42" s="152">
        <f t="shared" si="15"/>
        <v>99.984291548853292</v>
      </c>
      <c r="N42" s="149">
        <f t="shared" si="18"/>
        <v>590</v>
      </c>
      <c r="O42" s="149">
        <f t="shared" si="19"/>
        <v>29334</v>
      </c>
      <c r="P42" s="143">
        <f t="shared" si="20"/>
        <v>29332</v>
      </c>
      <c r="Q42" s="63" t="s">
        <v>9</v>
      </c>
      <c r="R42" s="151">
        <f t="shared" si="17"/>
        <v>99.99318197313697</v>
      </c>
    </row>
    <row r="43" spans="1:20" x14ac:dyDescent="0.2">
      <c r="A43" s="51">
        <v>4116</v>
      </c>
      <c r="B43" s="101"/>
      <c r="C43" s="105" t="s">
        <v>53</v>
      </c>
      <c r="D43" s="145">
        <v>0</v>
      </c>
      <c r="E43" s="146">
        <v>84675</v>
      </c>
      <c r="F43" s="146">
        <v>84641</v>
      </c>
      <c r="G43" s="69" t="str">
        <f t="shared" si="12"/>
        <v>x</v>
      </c>
      <c r="H43" s="147">
        <f t="shared" si="13"/>
        <v>99.959846471803957</v>
      </c>
      <c r="I43" s="145">
        <v>8865</v>
      </c>
      <c r="J43" s="146">
        <v>82520</v>
      </c>
      <c r="K43" s="146">
        <v>80975</v>
      </c>
      <c r="L43" s="148">
        <f t="shared" si="14"/>
        <v>913.42357586012406</v>
      </c>
      <c r="M43" s="152">
        <f t="shared" si="15"/>
        <v>98.127726611730495</v>
      </c>
      <c r="N43" s="149">
        <f t="shared" si="18"/>
        <v>8865</v>
      </c>
      <c r="O43" s="149">
        <f t="shared" si="19"/>
        <v>167195</v>
      </c>
      <c r="P43" s="143">
        <f t="shared" si="20"/>
        <v>165616</v>
      </c>
      <c r="Q43" s="63" t="s">
        <v>9</v>
      </c>
      <c r="R43" s="151">
        <f t="shared" si="17"/>
        <v>99.055593767756207</v>
      </c>
    </row>
    <row r="44" spans="1:20" x14ac:dyDescent="0.2">
      <c r="A44" s="51">
        <v>4122</v>
      </c>
      <c r="B44" s="101"/>
      <c r="C44" s="105" t="s">
        <v>51</v>
      </c>
      <c r="D44" s="145">
        <v>0</v>
      </c>
      <c r="E44" s="146">
        <v>122533</v>
      </c>
      <c r="F44" s="146">
        <v>122532</v>
      </c>
      <c r="G44" s="69" t="str">
        <f t="shared" si="12"/>
        <v>x</v>
      </c>
      <c r="H44" s="147">
        <f t="shared" si="13"/>
        <v>99.999183893318531</v>
      </c>
      <c r="I44" s="145">
        <v>600</v>
      </c>
      <c r="J44" s="146">
        <v>11288</v>
      </c>
      <c r="K44" s="146">
        <v>11228</v>
      </c>
      <c r="L44" s="148" t="s">
        <v>9</v>
      </c>
      <c r="M44" s="152">
        <f t="shared" si="15"/>
        <v>99.468462083628623</v>
      </c>
      <c r="N44" s="149">
        <f t="shared" si="18"/>
        <v>600</v>
      </c>
      <c r="O44" s="149">
        <f t="shared" si="19"/>
        <v>133821</v>
      </c>
      <c r="P44" s="143">
        <f>$F44+$K44</f>
        <v>133760</v>
      </c>
      <c r="Q44" s="63" t="s">
        <v>9</v>
      </c>
      <c r="R44" s="151">
        <f t="shared" si="17"/>
        <v>99.954416720843525</v>
      </c>
    </row>
    <row r="45" spans="1:20" x14ac:dyDescent="0.2">
      <c r="A45" s="51">
        <v>4123</v>
      </c>
      <c r="B45" s="101"/>
      <c r="C45" s="105" t="s">
        <v>126</v>
      </c>
      <c r="D45" s="145">
        <v>0</v>
      </c>
      <c r="E45" s="146">
        <v>3214</v>
      </c>
      <c r="F45" s="146">
        <v>3211</v>
      </c>
      <c r="G45" s="69" t="str">
        <f t="shared" si="12"/>
        <v>x</v>
      </c>
      <c r="H45" s="147">
        <f t="shared" si="13"/>
        <v>99.906658369632865</v>
      </c>
      <c r="I45" s="145">
        <v>0</v>
      </c>
      <c r="J45" s="146">
        <v>4601</v>
      </c>
      <c r="K45" s="146">
        <v>4600</v>
      </c>
      <c r="L45" s="148" t="str">
        <f t="shared" si="14"/>
        <v>x</v>
      </c>
      <c r="M45" s="152">
        <f t="shared" si="15"/>
        <v>99.978265594435982</v>
      </c>
      <c r="N45" s="149">
        <f t="shared" si="18"/>
        <v>0</v>
      </c>
      <c r="O45" s="149">
        <f t="shared" si="19"/>
        <v>7815</v>
      </c>
      <c r="P45" s="143">
        <f>$F45+$K45</f>
        <v>7811</v>
      </c>
      <c r="Q45" s="63" t="str">
        <f t="shared" si="16"/>
        <v>x</v>
      </c>
      <c r="R45" s="151">
        <f t="shared" si="17"/>
        <v>99.948816378758792</v>
      </c>
    </row>
    <row r="46" spans="1:20" x14ac:dyDescent="0.2">
      <c r="A46" s="51">
        <v>4131</v>
      </c>
      <c r="B46" s="101"/>
      <c r="C46" s="105" t="s">
        <v>54</v>
      </c>
      <c r="D46" s="145">
        <v>0</v>
      </c>
      <c r="E46" s="146">
        <v>0</v>
      </c>
      <c r="F46" s="146">
        <v>0</v>
      </c>
      <c r="G46" s="69" t="str">
        <f t="shared" si="12"/>
        <v>x</v>
      </c>
      <c r="H46" s="147" t="str">
        <f t="shared" si="13"/>
        <v>x</v>
      </c>
      <c r="I46" s="145">
        <v>0</v>
      </c>
      <c r="J46" s="146">
        <v>0</v>
      </c>
      <c r="K46" s="146">
        <v>3665</v>
      </c>
      <c r="L46" s="148" t="str">
        <f t="shared" si="14"/>
        <v>x</v>
      </c>
      <c r="M46" s="152" t="str">
        <f t="shared" si="15"/>
        <v>x</v>
      </c>
      <c r="N46" s="149">
        <f t="shared" si="18"/>
        <v>0</v>
      </c>
      <c r="O46" s="149">
        <f t="shared" si="19"/>
        <v>0</v>
      </c>
      <c r="P46" s="143">
        <f t="shared" si="20"/>
        <v>3665</v>
      </c>
      <c r="Q46" s="63" t="str">
        <f t="shared" si="16"/>
        <v>x</v>
      </c>
      <c r="R46" s="151" t="str">
        <f t="shared" si="17"/>
        <v>x</v>
      </c>
    </row>
    <row r="47" spans="1:20" x14ac:dyDescent="0.2">
      <c r="A47" s="51">
        <v>4137</v>
      </c>
      <c r="B47" s="101"/>
      <c r="C47" s="105" t="s">
        <v>121</v>
      </c>
      <c r="D47" s="145">
        <v>6500</v>
      </c>
      <c r="E47" s="146">
        <v>40350</v>
      </c>
      <c r="F47" s="146">
        <v>38869</v>
      </c>
      <c r="G47" s="69">
        <f t="shared" si="12"/>
        <v>597.98461538461538</v>
      </c>
      <c r="H47" s="147">
        <f t="shared" si="13"/>
        <v>96.329615861214378</v>
      </c>
      <c r="I47" s="145">
        <v>928612</v>
      </c>
      <c r="J47" s="146">
        <v>1169894</v>
      </c>
      <c r="K47" s="146">
        <v>1150079</v>
      </c>
      <c r="L47" s="148">
        <f t="shared" si="14"/>
        <v>123.84925027891089</v>
      </c>
      <c r="M47" s="152">
        <f t="shared" si="15"/>
        <v>98.306256806172186</v>
      </c>
      <c r="N47" s="153" t="s">
        <v>129</v>
      </c>
      <c r="O47" s="153" t="s">
        <v>129</v>
      </c>
      <c r="P47" s="154" t="s">
        <v>129</v>
      </c>
      <c r="Q47" s="63" t="str">
        <f t="shared" si="16"/>
        <v>x</v>
      </c>
      <c r="R47" s="151" t="str">
        <f t="shared" si="17"/>
        <v>x</v>
      </c>
      <c r="T47" s="130"/>
    </row>
    <row r="48" spans="1:20" x14ac:dyDescent="0.2">
      <c r="A48" s="51">
        <v>4213</v>
      </c>
      <c r="B48" s="101"/>
      <c r="C48" s="102" t="s">
        <v>55</v>
      </c>
      <c r="D48" s="145">
        <v>0</v>
      </c>
      <c r="E48" s="146">
        <v>79</v>
      </c>
      <c r="F48" s="146">
        <v>79</v>
      </c>
      <c r="G48" s="69" t="str">
        <f t="shared" si="12"/>
        <v>x</v>
      </c>
      <c r="H48" s="147">
        <f t="shared" si="13"/>
        <v>100</v>
      </c>
      <c r="I48" s="145">
        <v>0</v>
      </c>
      <c r="J48" s="146">
        <v>159</v>
      </c>
      <c r="K48" s="146">
        <v>157</v>
      </c>
      <c r="L48" s="148" t="str">
        <f t="shared" si="14"/>
        <v>x</v>
      </c>
      <c r="M48" s="152">
        <f t="shared" si="15"/>
        <v>98.742138364779876</v>
      </c>
      <c r="N48" s="149">
        <f t="shared" si="18"/>
        <v>0</v>
      </c>
      <c r="O48" s="149">
        <f t="shared" si="19"/>
        <v>238</v>
      </c>
      <c r="P48" s="143">
        <f t="shared" si="20"/>
        <v>236</v>
      </c>
      <c r="Q48" s="63" t="str">
        <f t="shared" si="16"/>
        <v>x</v>
      </c>
      <c r="R48" s="151">
        <f t="shared" si="17"/>
        <v>99.159663865546221</v>
      </c>
    </row>
    <row r="49" spans="1:20" x14ac:dyDescent="0.2">
      <c r="A49" s="51">
        <v>4216</v>
      </c>
      <c r="B49" s="101"/>
      <c r="C49" s="105" t="s">
        <v>56</v>
      </c>
      <c r="D49" s="145">
        <v>0</v>
      </c>
      <c r="E49" s="146">
        <v>8696</v>
      </c>
      <c r="F49" s="146">
        <v>8694</v>
      </c>
      <c r="G49" s="69" t="str">
        <f t="shared" si="12"/>
        <v>x</v>
      </c>
      <c r="H49" s="147">
        <f t="shared" si="13"/>
        <v>99.977000919963203</v>
      </c>
      <c r="I49" s="145">
        <v>0</v>
      </c>
      <c r="J49" s="146">
        <v>12256</v>
      </c>
      <c r="K49" s="146">
        <v>12255</v>
      </c>
      <c r="L49" s="148" t="str">
        <f t="shared" si="14"/>
        <v>x</v>
      </c>
      <c r="M49" s="70">
        <f t="shared" si="15"/>
        <v>99.991840731070496</v>
      </c>
      <c r="N49" s="149">
        <f t="shared" si="18"/>
        <v>0</v>
      </c>
      <c r="O49" s="149">
        <f t="shared" si="19"/>
        <v>20952</v>
      </c>
      <c r="P49" s="143">
        <f t="shared" si="20"/>
        <v>20949</v>
      </c>
      <c r="Q49" s="63" t="str">
        <f t="shared" si="16"/>
        <v>x</v>
      </c>
      <c r="R49" s="151">
        <f t="shared" si="17"/>
        <v>99.985681557846505</v>
      </c>
    </row>
    <row r="50" spans="1:20" x14ac:dyDescent="0.2">
      <c r="A50" s="51">
        <v>4222</v>
      </c>
      <c r="B50" s="101"/>
      <c r="C50" s="105" t="s">
        <v>127</v>
      </c>
      <c r="D50" s="145">
        <v>0</v>
      </c>
      <c r="E50" s="146">
        <v>200</v>
      </c>
      <c r="F50" s="146">
        <v>200</v>
      </c>
      <c r="G50" s="69" t="str">
        <f t="shared" si="12"/>
        <v>x</v>
      </c>
      <c r="H50" s="147">
        <f t="shared" si="13"/>
        <v>100</v>
      </c>
      <c r="I50" s="145">
        <v>0</v>
      </c>
      <c r="J50" s="146">
        <v>0</v>
      </c>
      <c r="K50" s="146">
        <v>0</v>
      </c>
      <c r="L50" s="148" t="str">
        <f t="shared" si="14"/>
        <v>x</v>
      </c>
      <c r="M50" s="70" t="str">
        <f t="shared" si="15"/>
        <v>x</v>
      </c>
      <c r="N50" s="149">
        <f t="shared" si="18"/>
        <v>0</v>
      </c>
      <c r="O50" s="149">
        <f t="shared" si="19"/>
        <v>200</v>
      </c>
      <c r="P50" s="143">
        <f>$F50+$K50</f>
        <v>200</v>
      </c>
      <c r="Q50" s="63" t="str">
        <f t="shared" si="16"/>
        <v>x</v>
      </c>
      <c r="R50" s="151">
        <f t="shared" si="17"/>
        <v>100</v>
      </c>
    </row>
    <row r="51" spans="1:20" ht="13.5" thickBot="1" x14ac:dyDescent="0.25">
      <c r="A51" s="51">
        <v>4223</v>
      </c>
      <c r="B51" s="101"/>
      <c r="C51" s="105" t="s">
        <v>57</v>
      </c>
      <c r="D51" s="140">
        <v>0</v>
      </c>
      <c r="E51" s="140">
        <v>207964</v>
      </c>
      <c r="F51" s="140">
        <v>207960</v>
      </c>
      <c r="G51" s="138" t="str">
        <f t="shared" si="12"/>
        <v>x</v>
      </c>
      <c r="H51" s="139">
        <f t="shared" si="13"/>
        <v>99.998076590179068</v>
      </c>
      <c r="I51" s="94">
        <v>0</v>
      </c>
      <c r="J51" s="140">
        <v>37431</v>
      </c>
      <c r="K51" s="140">
        <v>37430</v>
      </c>
      <c r="L51" s="155" t="str">
        <f t="shared" si="14"/>
        <v>x</v>
      </c>
      <c r="M51" s="156">
        <f t="shared" si="15"/>
        <v>99.997328417621759</v>
      </c>
      <c r="N51" s="45">
        <f t="shared" si="18"/>
        <v>0</v>
      </c>
      <c r="O51" s="45">
        <f t="shared" si="19"/>
        <v>245395</v>
      </c>
      <c r="P51" s="157">
        <f t="shared" si="20"/>
        <v>245390</v>
      </c>
      <c r="Q51" s="46" t="str">
        <f t="shared" si="16"/>
        <v>x</v>
      </c>
      <c r="R51" s="139">
        <f t="shared" si="17"/>
        <v>99.997962468672952</v>
      </c>
    </row>
    <row r="52" spans="1:20" ht="26.1" customHeight="1" thickBot="1" x14ac:dyDescent="0.25">
      <c r="A52" s="292" t="s">
        <v>142</v>
      </c>
      <c r="B52" s="293"/>
      <c r="C52" s="294"/>
      <c r="D52" s="158">
        <f>D$36+D$38</f>
        <v>6854048</v>
      </c>
      <c r="E52" s="159">
        <f>E$36+E$38</f>
        <v>7778057</v>
      </c>
      <c r="F52" s="159">
        <f>F$36+F$38</f>
        <v>8330191</v>
      </c>
      <c r="G52" s="160">
        <f t="shared" si="12"/>
        <v>121.53680569497034</v>
      </c>
      <c r="H52" s="161">
        <f t="shared" si="13"/>
        <v>107.09861087415533</v>
      </c>
      <c r="I52" s="162">
        <f>I$36+I$38</f>
        <v>2277144</v>
      </c>
      <c r="J52" s="162">
        <f>J$36+J$38</f>
        <v>2678512</v>
      </c>
      <c r="K52" s="162">
        <f>K$36+K$38</f>
        <v>2840174</v>
      </c>
      <c r="L52" s="163">
        <f t="shared" si="14"/>
        <v>124.72526989948814</v>
      </c>
      <c r="M52" s="164">
        <f t="shared" si="15"/>
        <v>106.03551524129816</v>
      </c>
      <c r="N52" s="165">
        <f>N$36+N$38</f>
        <v>8196080</v>
      </c>
      <c r="O52" s="166">
        <f>O$36+O$38</f>
        <v>9246325</v>
      </c>
      <c r="P52" s="159">
        <f>P$36+P$38</f>
        <v>9981417</v>
      </c>
      <c r="Q52" s="160">
        <f t="shared" si="16"/>
        <v>121.78281568749938</v>
      </c>
      <c r="R52" s="161">
        <f t="shared" si="17"/>
        <v>107.95009909342362</v>
      </c>
      <c r="T52" s="130"/>
    </row>
    <row r="53" spans="1:20" ht="20.100000000000001" customHeight="1" thickBot="1" x14ac:dyDescent="0.25">
      <c r="A53" s="295" t="s">
        <v>131</v>
      </c>
      <c r="B53" s="296"/>
      <c r="C53" s="297"/>
      <c r="D53" s="167">
        <v>5606573</v>
      </c>
      <c r="E53" s="168">
        <v>6137546</v>
      </c>
      <c r="F53" s="168">
        <v>5842509</v>
      </c>
      <c r="G53" s="169">
        <f t="shared" si="12"/>
        <v>104.2082034783102</v>
      </c>
      <c r="H53" s="170">
        <f t="shared" si="13"/>
        <v>95.192915865722227</v>
      </c>
      <c r="I53" s="168">
        <v>2146952</v>
      </c>
      <c r="J53" s="168">
        <v>2665614</v>
      </c>
      <c r="K53" s="168">
        <v>2240908</v>
      </c>
      <c r="L53" s="171">
        <f t="shared" si="14"/>
        <v>104.37625061016735</v>
      </c>
      <c r="M53" s="172">
        <f t="shared" si="15"/>
        <v>84.067235541229905</v>
      </c>
      <c r="N53" s="173">
        <v>6818413</v>
      </c>
      <c r="O53" s="174">
        <v>7592916</v>
      </c>
      <c r="P53" s="174">
        <v>6894469</v>
      </c>
      <c r="Q53" s="175">
        <f t="shared" si="16"/>
        <v>101.11545017880262</v>
      </c>
      <c r="R53" s="170">
        <f t="shared" si="17"/>
        <v>90.801333769529393</v>
      </c>
      <c r="T53" s="130"/>
    </row>
    <row r="54" spans="1:20" x14ac:dyDescent="0.2">
      <c r="A54" s="273" t="s">
        <v>143</v>
      </c>
      <c r="B54" s="274"/>
      <c r="C54" s="275"/>
      <c r="D54" s="131"/>
      <c r="E54" s="132"/>
      <c r="F54" s="132"/>
      <c r="G54" s="46"/>
      <c r="H54" s="139"/>
      <c r="I54" s="131"/>
      <c r="J54" s="176"/>
      <c r="K54" s="132"/>
      <c r="L54" s="177"/>
      <c r="M54" s="136"/>
      <c r="N54" s="178"/>
      <c r="O54" s="179"/>
      <c r="P54" s="180"/>
      <c r="Q54" s="133"/>
      <c r="R54" s="116"/>
    </row>
    <row r="55" spans="1:20" x14ac:dyDescent="0.2">
      <c r="A55" s="51">
        <v>5011</v>
      </c>
      <c r="B55" s="101"/>
      <c r="C55" s="105" t="s">
        <v>69</v>
      </c>
      <c r="D55" s="94">
        <v>545122</v>
      </c>
      <c r="E55" s="140">
        <v>565641</v>
      </c>
      <c r="F55" s="140">
        <v>549280</v>
      </c>
      <c r="G55" s="56">
        <f t="shared" si="12"/>
        <v>100.76276503241476</v>
      </c>
      <c r="H55" s="57">
        <f t="shared" si="13"/>
        <v>97.107529333976856</v>
      </c>
      <c r="I55" s="181">
        <v>373323</v>
      </c>
      <c r="J55" s="140">
        <v>432783</v>
      </c>
      <c r="K55" s="140">
        <v>402111</v>
      </c>
      <c r="L55" s="141">
        <f t="shared" si="14"/>
        <v>107.71128486592039</v>
      </c>
      <c r="M55" s="60">
        <f t="shared" si="15"/>
        <v>92.912845467589989</v>
      </c>
      <c r="N55" s="182">
        <f>$D55+$I55</f>
        <v>918445</v>
      </c>
      <c r="O55" s="143">
        <f>$E55+$J55</f>
        <v>998424</v>
      </c>
      <c r="P55" s="45">
        <f>$F55+$K55</f>
        <v>951391</v>
      </c>
      <c r="Q55" s="138">
        <f>IF(ISERROR($P55/$N55*100),"x",$P55/$N55*100)</f>
        <v>103.58715001987053</v>
      </c>
      <c r="R55" s="103">
        <f t="shared" si="17"/>
        <v>95.289275898816541</v>
      </c>
    </row>
    <row r="56" spans="1:20" x14ac:dyDescent="0.2">
      <c r="A56" s="51" t="s">
        <v>58</v>
      </c>
      <c r="B56" s="101"/>
      <c r="C56" s="105" t="s">
        <v>70</v>
      </c>
      <c r="D56" s="145">
        <v>19936</v>
      </c>
      <c r="E56" s="183">
        <v>22164</v>
      </c>
      <c r="F56" s="183">
        <v>20238</v>
      </c>
      <c r="G56" s="69">
        <f t="shared" si="12"/>
        <v>101.51484751203851</v>
      </c>
      <c r="H56" s="147">
        <f t="shared" si="13"/>
        <v>91.310232809962102</v>
      </c>
      <c r="I56" s="145">
        <v>60299</v>
      </c>
      <c r="J56" s="183">
        <v>71196</v>
      </c>
      <c r="K56" s="183">
        <v>67884</v>
      </c>
      <c r="L56" s="148">
        <f t="shared" si="14"/>
        <v>112.57898140931026</v>
      </c>
      <c r="M56" s="152">
        <f t="shared" si="15"/>
        <v>95.348053261419182</v>
      </c>
      <c r="N56" s="149">
        <f t="shared" ref="N56:N74" si="21">$D56+$I56</f>
        <v>80235</v>
      </c>
      <c r="O56" s="149">
        <f t="shared" ref="O56:O74" si="22">$E56+$J56</f>
        <v>93360</v>
      </c>
      <c r="P56" s="150">
        <f t="shared" ref="P56:P74" si="23">$F56+$K56</f>
        <v>88122</v>
      </c>
      <c r="Q56" s="69">
        <f t="shared" si="16"/>
        <v>109.82987474294261</v>
      </c>
      <c r="R56" s="147">
        <f t="shared" si="17"/>
        <v>94.389460154241647</v>
      </c>
    </row>
    <row r="57" spans="1:20" x14ac:dyDescent="0.2">
      <c r="A57" s="51" t="s">
        <v>59</v>
      </c>
      <c r="B57" s="101"/>
      <c r="C57" s="102" t="s">
        <v>81</v>
      </c>
      <c r="D57" s="184">
        <v>199444</v>
      </c>
      <c r="E57" s="185">
        <v>207952</v>
      </c>
      <c r="F57" s="185">
        <v>201937</v>
      </c>
      <c r="G57" s="69">
        <f t="shared" si="12"/>
        <v>101.24997493030625</v>
      </c>
      <c r="H57" s="147">
        <f t="shared" si="13"/>
        <v>97.10750557821035</v>
      </c>
      <c r="I57" s="184">
        <v>146540</v>
      </c>
      <c r="J57" s="185">
        <v>167717</v>
      </c>
      <c r="K57" s="185">
        <v>156761</v>
      </c>
      <c r="L57" s="148">
        <f t="shared" si="14"/>
        <v>106.97488740275693</v>
      </c>
      <c r="M57" s="152">
        <f t="shared" si="15"/>
        <v>93.4675673903063</v>
      </c>
      <c r="N57" s="149">
        <f t="shared" si="21"/>
        <v>345984</v>
      </c>
      <c r="O57" s="149">
        <f t="shared" si="22"/>
        <v>375669</v>
      </c>
      <c r="P57" s="150">
        <f t="shared" si="23"/>
        <v>358698</v>
      </c>
      <c r="Q57" s="69">
        <f t="shared" si="16"/>
        <v>103.67473640399555</v>
      </c>
      <c r="R57" s="147">
        <f t="shared" si="17"/>
        <v>95.482459292621954</v>
      </c>
      <c r="S57" s="1" t="s">
        <v>0</v>
      </c>
    </row>
    <row r="58" spans="1:20" x14ac:dyDescent="0.2">
      <c r="A58" s="51" t="s">
        <v>82</v>
      </c>
      <c r="B58" s="101"/>
      <c r="C58" s="105" t="s">
        <v>71</v>
      </c>
      <c r="D58" s="145">
        <v>45282</v>
      </c>
      <c r="E58" s="146">
        <v>53971</v>
      </c>
      <c r="F58" s="146">
        <v>46256</v>
      </c>
      <c r="G58" s="69">
        <f t="shared" si="12"/>
        <v>102.1509650633806</v>
      </c>
      <c r="H58" s="147">
        <f t="shared" si="13"/>
        <v>85.705286172203586</v>
      </c>
      <c r="I58" s="145">
        <v>42480</v>
      </c>
      <c r="J58" s="146">
        <v>60578</v>
      </c>
      <c r="K58" s="146">
        <v>46726</v>
      </c>
      <c r="L58" s="148">
        <f t="shared" si="14"/>
        <v>109.99529190207156</v>
      </c>
      <c r="M58" s="152">
        <f t="shared" si="15"/>
        <v>77.133612862755456</v>
      </c>
      <c r="N58" s="149">
        <f t="shared" si="21"/>
        <v>87762</v>
      </c>
      <c r="O58" s="149">
        <f t="shared" si="22"/>
        <v>114549</v>
      </c>
      <c r="P58" s="150">
        <f t="shared" si="23"/>
        <v>92982</v>
      </c>
      <c r="Q58" s="69">
        <f t="shared" si="16"/>
        <v>105.94790456006015</v>
      </c>
      <c r="R58" s="147">
        <f t="shared" si="17"/>
        <v>81.172249430374777</v>
      </c>
    </row>
    <row r="59" spans="1:20" x14ac:dyDescent="0.2">
      <c r="A59" s="51">
        <v>5141</v>
      </c>
      <c r="B59" s="101"/>
      <c r="C59" s="105" t="s">
        <v>72</v>
      </c>
      <c r="D59" s="186">
        <v>69500</v>
      </c>
      <c r="E59" s="146">
        <v>43199</v>
      </c>
      <c r="F59" s="146">
        <v>38481</v>
      </c>
      <c r="G59" s="69">
        <f t="shared" si="12"/>
        <v>55.368345323741011</v>
      </c>
      <c r="H59" s="147">
        <f t="shared" si="13"/>
        <v>89.07845089006689</v>
      </c>
      <c r="I59" s="145">
        <v>3341</v>
      </c>
      <c r="J59" s="146">
        <v>3342</v>
      </c>
      <c r="K59" s="146">
        <v>1437</v>
      </c>
      <c r="L59" s="148">
        <f t="shared" si="14"/>
        <v>43.01107452858426</v>
      </c>
      <c r="M59" s="152">
        <f t="shared" si="15"/>
        <v>42.998204667863554</v>
      </c>
      <c r="N59" s="149">
        <f t="shared" si="21"/>
        <v>72841</v>
      </c>
      <c r="O59" s="149">
        <f t="shared" si="22"/>
        <v>46541</v>
      </c>
      <c r="P59" s="150">
        <f t="shared" si="23"/>
        <v>39918</v>
      </c>
      <c r="Q59" s="69">
        <f t="shared" si="16"/>
        <v>54.801554069823311</v>
      </c>
      <c r="R59" s="147">
        <f t="shared" si="17"/>
        <v>85.769536537676458</v>
      </c>
    </row>
    <row r="60" spans="1:20" x14ac:dyDescent="0.2">
      <c r="A60" s="51" t="s">
        <v>60</v>
      </c>
      <c r="B60" s="101"/>
      <c r="C60" s="105" t="s">
        <v>73</v>
      </c>
      <c r="D60" s="145">
        <v>98095</v>
      </c>
      <c r="E60" s="146">
        <v>84217</v>
      </c>
      <c r="F60" s="146">
        <v>77003</v>
      </c>
      <c r="G60" s="69">
        <f t="shared" si="12"/>
        <v>78.49839441357868</v>
      </c>
      <c r="H60" s="147">
        <f t="shared" si="13"/>
        <v>91.43403350867402</v>
      </c>
      <c r="I60" s="145">
        <v>278245</v>
      </c>
      <c r="J60" s="146">
        <v>279208</v>
      </c>
      <c r="K60" s="146">
        <v>247610</v>
      </c>
      <c r="L60" s="148">
        <f t="shared" si="14"/>
        <v>88.989918956315478</v>
      </c>
      <c r="M60" s="152">
        <f t="shared" si="15"/>
        <v>88.682989026102405</v>
      </c>
      <c r="N60" s="149">
        <f t="shared" si="21"/>
        <v>376340</v>
      </c>
      <c r="O60" s="149">
        <f t="shared" si="22"/>
        <v>363425</v>
      </c>
      <c r="P60" s="150">
        <f t="shared" si="23"/>
        <v>324613</v>
      </c>
      <c r="Q60" s="69">
        <f t="shared" si="16"/>
        <v>86.255247914120218</v>
      </c>
      <c r="R60" s="147">
        <f t="shared" si="17"/>
        <v>89.320492536286721</v>
      </c>
    </row>
    <row r="61" spans="1:20" x14ac:dyDescent="0.2">
      <c r="A61" s="51" t="s">
        <v>61</v>
      </c>
      <c r="B61" s="101"/>
      <c r="C61" s="102" t="s">
        <v>74</v>
      </c>
      <c r="D61" s="145">
        <v>606537</v>
      </c>
      <c r="E61" s="146">
        <v>590140</v>
      </c>
      <c r="F61" s="146">
        <v>563184</v>
      </c>
      <c r="G61" s="69">
        <f t="shared" si="12"/>
        <v>92.852373391895298</v>
      </c>
      <c r="H61" s="147">
        <f t="shared" si="13"/>
        <v>95.4322703087403</v>
      </c>
      <c r="I61" s="145">
        <v>335963</v>
      </c>
      <c r="J61" s="146">
        <v>390260</v>
      </c>
      <c r="K61" s="146">
        <v>312002</v>
      </c>
      <c r="L61" s="148">
        <f t="shared" si="14"/>
        <v>92.867964627057148</v>
      </c>
      <c r="M61" s="152">
        <f t="shared" si="15"/>
        <v>79.947214677394555</v>
      </c>
      <c r="N61" s="149">
        <f t="shared" si="21"/>
        <v>942500</v>
      </c>
      <c r="O61" s="149">
        <f t="shared" si="22"/>
        <v>980400</v>
      </c>
      <c r="P61" s="150">
        <f t="shared" si="23"/>
        <v>875186</v>
      </c>
      <c r="Q61" s="69">
        <f t="shared" si="16"/>
        <v>92.85793103448276</v>
      </c>
      <c r="R61" s="147">
        <f t="shared" si="17"/>
        <v>89.268257853937172</v>
      </c>
    </row>
    <row r="62" spans="1:20" x14ac:dyDescent="0.2">
      <c r="A62" s="51" t="s">
        <v>62</v>
      </c>
      <c r="B62" s="101"/>
      <c r="C62" s="104" t="s">
        <v>75</v>
      </c>
      <c r="D62" s="145">
        <v>301239</v>
      </c>
      <c r="E62" s="146">
        <v>359327</v>
      </c>
      <c r="F62" s="146">
        <v>347880</v>
      </c>
      <c r="G62" s="69">
        <f t="shared" si="12"/>
        <v>115.48305498292054</v>
      </c>
      <c r="H62" s="147">
        <f t="shared" si="13"/>
        <v>96.814322330356475</v>
      </c>
      <c r="I62" s="145">
        <v>332786</v>
      </c>
      <c r="J62" s="146">
        <v>455726</v>
      </c>
      <c r="K62" s="146">
        <v>356679</v>
      </c>
      <c r="L62" s="148">
        <f t="shared" si="14"/>
        <v>107.17968904941915</v>
      </c>
      <c r="M62" s="152">
        <f t="shared" si="15"/>
        <v>78.266107266208209</v>
      </c>
      <c r="N62" s="149">
        <f t="shared" si="21"/>
        <v>634025</v>
      </c>
      <c r="O62" s="149">
        <f t="shared" si="22"/>
        <v>815053</v>
      </c>
      <c r="P62" s="150">
        <f t="shared" si="23"/>
        <v>704559</v>
      </c>
      <c r="Q62" s="69">
        <f t="shared" si="16"/>
        <v>111.12479791806318</v>
      </c>
      <c r="R62" s="147">
        <f t="shared" si="17"/>
        <v>86.443335586765528</v>
      </c>
    </row>
    <row r="63" spans="1:20" x14ac:dyDescent="0.2">
      <c r="A63" s="51">
        <v>5193</v>
      </c>
      <c r="B63" s="101"/>
      <c r="C63" s="102" t="s">
        <v>76</v>
      </c>
      <c r="D63" s="145">
        <v>1021570</v>
      </c>
      <c r="E63" s="146">
        <v>1048902</v>
      </c>
      <c r="F63" s="146">
        <v>1048559</v>
      </c>
      <c r="G63" s="69">
        <f t="shared" si="12"/>
        <v>102.64191391681432</v>
      </c>
      <c r="H63" s="147">
        <f t="shared" si="13"/>
        <v>99.967299137574344</v>
      </c>
      <c r="I63" s="145">
        <v>0</v>
      </c>
      <c r="J63" s="146">
        <v>0</v>
      </c>
      <c r="K63" s="146">
        <v>0</v>
      </c>
      <c r="L63" s="148" t="str">
        <f t="shared" si="14"/>
        <v>x</v>
      </c>
      <c r="M63" s="152" t="str">
        <f t="shared" si="15"/>
        <v>x</v>
      </c>
      <c r="N63" s="149">
        <f t="shared" si="21"/>
        <v>1021570</v>
      </c>
      <c r="O63" s="149">
        <f t="shared" si="22"/>
        <v>1048902</v>
      </c>
      <c r="P63" s="150">
        <f t="shared" si="23"/>
        <v>1048559</v>
      </c>
      <c r="Q63" s="69">
        <f t="shared" si="16"/>
        <v>102.64191391681432</v>
      </c>
      <c r="R63" s="147">
        <f t="shared" si="17"/>
        <v>99.967299137574344</v>
      </c>
    </row>
    <row r="64" spans="1:20" x14ac:dyDescent="0.2">
      <c r="A64" s="51" t="s">
        <v>63</v>
      </c>
      <c r="B64" s="101"/>
      <c r="C64" s="102" t="s">
        <v>83</v>
      </c>
      <c r="D64" s="145">
        <v>332778</v>
      </c>
      <c r="E64" s="146">
        <v>306383</v>
      </c>
      <c r="F64" s="146">
        <v>306017</v>
      </c>
      <c r="G64" s="69">
        <f t="shared" si="12"/>
        <v>91.958302532018337</v>
      </c>
      <c r="H64" s="147">
        <f t="shared" si="13"/>
        <v>99.880541674962387</v>
      </c>
      <c r="I64" s="145">
        <v>2028</v>
      </c>
      <c r="J64" s="146">
        <v>2613</v>
      </c>
      <c r="K64" s="146">
        <v>2351</v>
      </c>
      <c r="L64" s="148">
        <f t="shared" si="14"/>
        <v>115.92702169625247</v>
      </c>
      <c r="M64" s="152">
        <f t="shared" si="15"/>
        <v>89.973210868733261</v>
      </c>
      <c r="N64" s="149">
        <f t="shared" si="21"/>
        <v>334806</v>
      </c>
      <c r="O64" s="149">
        <f>$E64+$J64</f>
        <v>308996</v>
      </c>
      <c r="P64" s="150">
        <f t="shared" si="23"/>
        <v>308368</v>
      </c>
      <c r="Q64" s="69">
        <f t="shared" si="16"/>
        <v>92.103486795338199</v>
      </c>
      <c r="R64" s="147">
        <f t="shared" si="17"/>
        <v>99.796761123121343</v>
      </c>
    </row>
    <row r="65" spans="1:20" x14ac:dyDescent="0.2">
      <c r="A65" s="51" t="s">
        <v>64</v>
      </c>
      <c r="B65" s="101"/>
      <c r="C65" s="105" t="s">
        <v>84</v>
      </c>
      <c r="D65" s="145">
        <v>129989</v>
      </c>
      <c r="E65" s="146">
        <v>286204</v>
      </c>
      <c r="F65" s="146">
        <v>285772</v>
      </c>
      <c r="G65" s="69">
        <f t="shared" si="12"/>
        <v>219.84321750301947</v>
      </c>
      <c r="H65" s="147">
        <f t="shared" si="13"/>
        <v>99.849058713365295</v>
      </c>
      <c r="I65" s="145">
        <v>6673</v>
      </c>
      <c r="J65" s="146">
        <v>14034</v>
      </c>
      <c r="K65" s="146">
        <v>12975</v>
      </c>
      <c r="L65" s="148">
        <f t="shared" si="14"/>
        <v>194.44028173235426</v>
      </c>
      <c r="M65" s="152">
        <f t="shared" si="15"/>
        <v>92.45404018811459</v>
      </c>
      <c r="N65" s="149">
        <f t="shared" si="21"/>
        <v>136662</v>
      </c>
      <c r="O65" s="149">
        <f t="shared" si="22"/>
        <v>300238</v>
      </c>
      <c r="P65" s="150">
        <f t="shared" si="23"/>
        <v>298747</v>
      </c>
      <c r="Q65" s="69">
        <f t="shared" si="16"/>
        <v>218.60283034054819</v>
      </c>
      <c r="R65" s="147">
        <f t="shared" si="17"/>
        <v>99.503393974113877</v>
      </c>
    </row>
    <row r="66" spans="1:20" x14ac:dyDescent="0.2">
      <c r="A66" s="51" t="s">
        <v>65</v>
      </c>
      <c r="B66" s="101"/>
      <c r="C66" s="105" t="s">
        <v>85</v>
      </c>
      <c r="D66" s="145">
        <v>744655</v>
      </c>
      <c r="E66" s="146">
        <v>941087</v>
      </c>
      <c r="F66" s="146">
        <v>941042</v>
      </c>
      <c r="G66" s="69">
        <f t="shared" si="12"/>
        <v>126.37288408726188</v>
      </c>
      <c r="H66" s="147">
        <f t="shared" si="13"/>
        <v>99.995218295439216</v>
      </c>
      <c r="I66" s="145">
        <v>392396</v>
      </c>
      <c r="J66" s="146">
        <v>422110</v>
      </c>
      <c r="K66" s="146">
        <v>419596</v>
      </c>
      <c r="L66" s="148">
        <f t="shared" si="14"/>
        <v>106.93177300482166</v>
      </c>
      <c r="M66" s="152">
        <f t="shared" si="15"/>
        <v>99.404420648646081</v>
      </c>
      <c r="N66" s="149">
        <f t="shared" si="21"/>
        <v>1137051</v>
      </c>
      <c r="O66" s="149">
        <f t="shared" si="22"/>
        <v>1363197</v>
      </c>
      <c r="P66" s="150">
        <f t="shared" si="23"/>
        <v>1360638</v>
      </c>
      <c r="Q66" s="69">
        <f t="shared" si="16"/>
        <v>119.66376178377223</v>
      </c>
      <c r="R66" s="147">
        <f t="shared" si="17"/>
        <v>99.812279516460194</v>
      </c>
    </row>
    <row r="67" spans="1:20" x14ac:dyDescent="0.2">
      <c r="A67" s="51">
        <v>5347</v>
      </c>
      <c r="B67" s="101"/>
      <c r="C67" s="187" t="s">
        <v>122</v>
      </c>
      <c r="D67" s="145">
        <v>928612</v>
      </c>
      <c r="E67" s="146">
        <v>1169894</v>
      </c>
      <c r="F67" s="146">
        <v>1150079</v>
      </c>
      <c r="G67" s="69">
        <f t="shared" si="12"/>
        <v>123.84925027891089</v>
      </c>
      <c r="H67" s="147">
        <f t="shared" si="13"/>
        <v>98.306256806172186</v>
      </c>
      <c r="I67" s="145">
        <v>6500</v>
      </c>
      <c r="J67" s="146">
        <v>40350</v>
      </c>
      <c r="K67" s="146">
        <v>38869</v>
      </c>
      <c r="L67" s="148">
        <f t="shared" si="14"/>
        <v>597.98461538461538</v>
      </c>
      <c r="M67" s="152">
        <f t="shared" si="15"/>
        <v>96.329615861214378</v>
      </c>
      <c r="N67" s="153" t="s">
        <v>129</v>
      </c>
      <c r="O67" s="153" t="s">
        <v>129</v>
      </c>
      <c r="P67" s="188" t="s">
        <v>129</v>
      </c>
      <c r="Q67" s="69" t="str">
        <f t="shared" si="16"/>
        <v>x</v>
      </c>
      <c r="R67" s="147" t="str">
        <f t="shared" si="17"/>
        <v>x</v>
      </c>
      <c r="T67" s="130"/>
    </row>
    <row r="68" spans="1:20" x14ac:dyDescent="0.2">
      <c r="A68" s="51">
        <v>5362</v>
      </c>
      <c r="B68" s="101"/>
      <c r="C68" s="105" t="s">
        <v>77</v>
      </c>
      <c r="D68" s="145">
        <v>36943</v>
      </c>
      <c r="E68" s="146">
        <v>8092</v>
      </c>
      <c r="F68" s="146">
        <v>-19676</v>
      </c>
      <c r="G68" s="69">
        <f t="shared" si="12"/>
        <v>-53.260428227269038</v>
      </c>
      <c r="H68" s="147">
        <f t="shared" si="13"/>
        <v>-243.15373208106772</v>
      </c>
      <c r="I68" s="145">
        <v>12390</v>
      </c>
      <c r="J68" s="146">
        <v>14997</v>
      </c>
      <c r="K68" s="146">
        <v>11006</v>
      </c>
      <c r="L68" s="148">
        <f t="shared" si="14"/>
        <v>88.829701372074254</v>
      </c>
      <c r="M68" s="152">
        <f t="shared" si="15"/>
        <v>73.388010935520441</v>
      </c>
      <c r="N68" s="149">
        <f t="shared" si="21"/>
        <v>49333</v>
      </c>
      <c r="O68" s="149">
        <f t="shared" si="22"/>
        <v>23089</v>
      </c>
      <c r="P68" s="150">
        <f t="shared" si="23"/>
        <v>-8670</v>
      </c>
      <c r="Q68" s="69">
        <f t="shared" si="16"/>
        <v>-17.574443070561287</v>
      </c>
      <c r="R68" s="147">
        <f t="shared" si="17"/>
        <v>-37.550348650872714</v>
      </c>
    </row>
    <row r="69" spans="1:20" x14ac:dyDescent="0.2">
      <c r="A69" s="51">
        <v>5363</v>
      </c>
      <c r="B69" s="101"/>
      <c r="C69" s="105" t="s">
        <v>78</v>
      </c>
      <c r="D69" s="189">
        <v>0</v>
      </c>
      <c r="E69" s="146">
        <v>1924</v>
      </c>
      <c r="F69" s="146">
        <v>1909</v>
      </c>
      <c r="G69" s="69" t="str">
        <f t="shared" si="12"/>
        <v>x</v>
      </c>
      <c r="H69" s="147">
        <f t="shared" si="13"/>
        <v>99.220374220374225</v>
      </c>
      <c r="I69" s="145">
        <v>10</v>
      </c>
      <c r="J69" s="146">
        <v>403</v>
      </c>
      <c r="K69" s="146">
        <v>327</v>
      </c>
      <c r="L69" s="148" t="s">
        <v>9</v>
      </c>
      <c r="M69" s="152">
        <f t="shared" si="15"/>
        <v>81.141439205955336</v>
      </c>
      <c r="N69" s="149">
        <f t="shared" si="21"/>
        <v>10</v>
      </c>
      <c r="O69" s="149">
        <f t="shared" si="22"/>
        <v>2327</v>
      </c>
      <c r="P69" s="45">
        <f t="shared" si="23"/>
        <v>2236</v>
      </c>
      <c r="Q69" s="69" t="s">
        <v>9</v>
      </c>
      <c r="R69" s="147">
        <f t="shared" si="17"/>
        <v>96.089385474860336</v>
      </c>
    </row>
    <row r="70" spans="1:20" x14ac:dyDescent="0.2">
      <c r="A70" s="51" t="s">
        <v>66</v>
      </c>
      <c r="B70" s="101"/>
      <c r="C70" s="102" t="s">
        <v>79</v>
      </c>
      <c r="D70" s="145">
        <v>4417</v>
      </c>
      <c r="E70" s="146">
        <v>4050</v>
      </c>
      <c r="F70" s="146">
        <v>3377</v>
      </c>
      <c r="G70" s="69">
        <f t="shared" si="12"/>
        <v>76.454607199456646</v>
      </c>
      <c r="H70" s="147">
        <f t="shared" si="13"/>
        <v>83.382716049382722</v>
      </c>
      <c r="I70" s="145">
        <v>3656</v>
      </c>
      <c r="J70" s="146">
        <v>4156</v>
      </c>
      <c r="K70" s="146">
        <v>2595</v>
      </c>
      <c r="L70" s="148">
        <f t="shared" si="14"/>
        <v>70.979212253829331</v>
      </c>
      <c r="M70" s="152">
        <f t="shared" si="15"/>
        <v>62.439846005774783</v>
      </c>
      <c r="N70" s="149">
        <f t="shared" si="21"/>
        <v>8073</v>
      </c>
      <c r="O70" s="149">
        <f t="shared" si="22"/>
        <v>8206</v>
      </c>
      <c r="P70" s="150">
        <f t="shared" si="23"/>
        <v>5972</v>
      </c>
      <c r="Q70" s="69">
        <f t="shared" si="16"/>
        <v>73.974978322804404</v>
      </c>
      <c r="R70" s="147">
        <f t="shared" si="17"/>
        <v>72.776017548135513</v>
      </c>
    </row>
    <row r="71" spans="1:20" x14ac:dyDescent="0.2">
      <c r="A71" s="51" t="s">
        <v>67</v>
      </c>
      <c r="B71" s="101"/>
      <c r="C71" s="105" t="s">
        <v>86</v>
      </c>
      <c r="D71" s="145">
        <v>27683</v>
      </c>
      <c r="E71" s="146">
        <v>31297</v>
      </c>
      <c r="F71" s="146">
        <v>29816</v>
      </c>
      <c r="G71" s="69">
        <f>IF(ISERROR($F71/$D71*100),"x",$F71/$D71*100)</f>
        <v>107.70508976628254</v>
      </c>
      <c r="H71" s="147">
        <f t="shared" si="13"/>
        <v>95.267917052752665</v>
      </c>
      <c r="I71" s="145">
        <v>18990</v>
      </c>
      <c r="J71" s="146">
        <v>23843</v>
      </c>
      <c r="K71" s="146">
        <v>20200</v>
      </c>
      <c r="L71" s="148">
        <f t="shared" si="14"/>
        <v>106.37177461822012</v>
      </c>
      <c r="M71" s="152">
        <f t="shared" si="15"/>
        <v>84.720882439290364</v>
      </c>
      <c r="N71" s="149">
        <f t="shared" si="21"/>
        <v>46673</v>
      </c>
      <c r="O71" s="149">
        <f t="shared" si="22"/>
        <v>55140</v>
      </c>
      <c r="P71" s="150">
        <f t="shared" si="23"/>
        <v>50016</v>
      </c>
      <c r="Q71" s="69">
        <f t="shared" si="16"/>
        <v>107.16259936151522</v>
      </c>
      <c r="R71" s="147">
        <f t="shared" si="17"/>
        <v>90.707290533188242</v>
      </c>
    </row>
    <row r="72" spans="1:20" x14ac:dyDescent="0.2">
      <c r="A72" s="51" t="s">
        <v>68</v>
      </c>
      <c r="B72" s="101"/>
      <c r="C72" s="105" t="s">
        <v>80</v>
      </c>
      <c r="D72" s="145">
        <v>60</v>
      </c>
      <c r="E72" s="146">
        <v>460</v>
      </c>
      <c r="F72" s="146">
        <v>400</v>
      </c>
      <c r="G72" s="69">
        <f>IF(ISERROR($F72/$D72*100),"x",$F72/$D72*100)</f>
        <v>666.66666666666674</v>
      </c>
      <c r="H72" s="147">
        <f t="shared" si="13"/>
        <v>86.956521739130437</v>
      </c>
      <c r="I72" s="145">
        <v>18</v>
      </c>
      <c r="J72" s="146">
        <v>478</v>
      </c>
      <c r="K72" s="146">
        <v>640</v>
      </c>
      <c r="L72" s="148" t="s">
        <v>9</v>
      </c>
      <c r="M72" s="152">
        <f t="shared" si="15"/>
        <v>133.89121338912133</v>
      </c>
      <c r="N72" s="149">
        <f t="shared" si="21"/>
        <v>78</v>
      </c>
      <c r="O72" s="149">
        <f t="shared" si="22"/>
        <v>938</v>
      </c>
      <c r="P72" s="150">
        <f t="shared" si="23"/>
        <v>1040</v>
      </c>
      <c r="Q72" s="69" t="s">
        <v>9</v>
      </c>
      <c r="R72" s="147">
        <f t="shared" si="17"/>
        <v>110.87420042643923</v>
      </c>
    </row>
    <row r="73" spans="1:20" x14ac:dyDescent="0.2">
      <c r="A73" s="51">
        <v>5901</v>
      </c>
      <c r="B73" s="101"/>
      <c r="C73" s="102" t="s">
        <v>87</v>
      </c>
      <c r="D73" s="190">
        <v>344520</v>
      </c>
      <c r="E73" s="191">
        <v>135444</v>
      </c>
      <c r="F73" s="75">
        <v>0</v>
      </c>
      <c r="G73" s="69">
        <f t="shared" si="12"/>
        <v>0</v>
      </c>
      <c r="H73" s="147">
        <f t="shared" si="13"/>
        <v>0</v>
      </c>
      <c r="I73" s="192">
        <v>34110</v>
      </c>
      <c r="J73" s="193">
        <v>157026</v>
      </c>
      <c r="K73" s="75">
        <v>0</v>
      </c>
      <c r="L73" s="148">
        <f t="shared" si="14"/>
        <v>0</v>
      </c>
      <c r="M73" s="152">
        <f>IF(ISERROR($K73/$J73*100),"x",$K73/$J73*100)</f>
        <v>0</v>
      </c>
      <c r="N73" s="149">
        <f t="shared" si="21"/>
        <v>378630</v>
      </c>
      <c r="O73" s="149">
        <f t="shared" si="22"/>
        <v>292470</v>
      </c>
      <c r="P73" s="150">
        <f t="shared" si="23"/>
        <v>0</v>
      </c>
      <c r="Q73" s="69">
        <f t="shared" si="16"/>
        <v>0</v>
      </c>
      <c r="R73" s="147">
        <f t="shared" si="17"/>
        <v>0</v>
      </c>
    </row>
    <row r="74" spans="1:20" ht="13.5" thickBot="1" x14ac:dyDescent="0.25">
      <c r="A74" s="80">
        <v>5909</v>
      </c>
      <c r="B74" s="107"/>
      <c r="C74" s="108" t="s">
        <v>88</v>
      </c>
      <c r="D74" s="194">
        <v>105510</v>
      </c>
      <c r="E74" s="195">
        <v>25122</v>
      </c>
      <c r="F74" s="195">
        <v>431</v>
      </c>
      <c r="G74" s="196">
        <f>IF(ISERROR($F74/$D74*100),"x",$F74/$D74*100)</f>
        <v>0.40849208605819354</v>
      </c>
      <c r="H74" s="86">
        <f>IF(ISERROR($F74/$E74*100),"x",$F74/$E74*100)</f>
        <v>1.7156277366451718</v>
      </c>
      <c r="I74" s="197">
        <v>69944</v>
      </c>
      <c r="J74" s="198">
        <v>87956</v>
      </c>
      <c r="K74" s="195">
        <v>67879</v>
      </c>
      <c r="L74" s="199">
        <f>IF(ISERROR($K74/$I74*100),"x",$K74/$I74*100)</f>
        <v>97.047638110488393</v>
      </c>
      <c r="M74" s="200">
        <f>IF(ISERROR($K74/$J74*100),"x",$K74/$J74*100)</f>
        <v>77.173814179817185</v>
      </c>
      <c r="N74" s="201">
        <f t="shared" si="21"/>
        <v>175454</v>
      </c>
      <c r="O74" s="201">
        <f t="shared" si="22"/>
        <v>113078</v>
      </c>
      <c r="P74" s="201">
        <f t="shared" si="23"/>
        <v>68310</v>
      </c>
      <c r="Q74" s="196">
        <f>IF(ISERROR($P74/$N74*100),"x",$P74/$N74*100)</f>
        <v>38.933281657870438</v>
      </c>
      <c r="R74" s="86">
        <f>IF(ISERROR($P74/$O74*100),"x",$P74/$O74*100)</f>
        <v>60.409628751835022</v>
      </c>
    </row>
    <row r="75" spans="1:20" ht="20.100000000000001" customHeight="1" thickBot="1" x14ac:dyDescent="0.25">
      <c r="A75" s="283" t="s">
        <v>10</v>
      </c>
      <c r="B75" s="284"/>
      <c r="C75" s="285"/>
      <c r="D75" s="202">
        <v>1242628</v>
      </c>
      <c r="E75" s="203">
        <v>1250756</v>
      </c>
      <c r="F75" s="203">
        <v>1110863</v>
      </c>
      <c r="G75" s="26">
        <f>IF(ISERROR($F75/$D75*100),"x",$F75/$D75*100)</f>
        <v>89.396263403045808</v>
      </c>
      <c r="H75" s="27">
        <f>IF(ISERROR($F75/$E75*100),"x",$F75/$E75*100)</f>
        <v>88.81532449174739</v>
      </c>
      <c r="I75" s="202">
        <v>418401</v>
      </c>
      <c r="J75" s="203">
        <v>639716</v>
      </c>
      <c r="K75" s="203">
        <v>322600</v>
      </c>
      <c r="L75" s="26">
        <f>IF(ISERROR($K75/$I75*100),"x",$K75/$I75*100)</f>
        <v>77.103066197260532</v>
      </c>
      <c r="M75" s="124">
        <f>IF(ISERROR($K75/$J75*100),"x",$K75/$J75*100)</f>
        <v>50.428627703543448</v>
      </c>
      <c r="N75" s="204">
        <f>D$75+I$75</f>
        <v>1661029</v>
      </c>
      <c r="O75" s="24">
        <f>E$75+J$75</f>
        <v>1890472</v>
      </c>
      <c r="P75" s="25">
        <f>F$75+K$75</f>
        <v>1433463</v>
      </c>
      <c r="Q75" s="26">
        <f>IF(ISERROR($P75/$N75*100),"x",$P75/$N75*100)</f>
        <v>86.299697356277335</v>
      </c>
      <c r="R75" s="27">
        <f>IF(ISERROR($P75/$O75*100),"x",$P75/$O75*100)</f>
        <v>75.825666817598986</v>
      </c>
    </row>
    <row r="76" spans="1:20" x14ac:dyDescent="0.2">
      <c r="A76" s="273" t="s">
        <v>144</v>
      </c>
      <c r="B76" s="274"/>
      <c r="C76" s="275"/>
      <c r="D76" s="99"/>
      <c r="E76" s="99"/>
      <c r="F76" s="99"/>
      <c r="G76" s="37"/>
      <c r="H76" s="43"/>
      <c r="I76" s="205"/>
      <c r="J76" s="137"/>
      <c r="K76" s="137"/>
      <c r="L76" s="137"/>
      <c r="M76" s="136"/>
      <c r="N76" s="99"/>
      <c r="O76" s="99"/>
      <c r="P76" s="99"/>
      <c r="Q76" s="37"/>
      <c r="R76" s="116"/>
    </row>
    <row r="77" spans="1:20" x14ac:dyDescent="0.2">
      <c r="A77" s="51" t="s">
        <v>89</v>
      </c>
      <c r="B77" s="206"/>
      <c r="C77" s="105" t="s">
        <v>101</v>
      </c>
      <c r="D77" s="45">
        <v>12150</v>
      </c>
      <c r="E77" s="45">
        <v>10256</v>
      </c>
      <c r="F77" s="45">
        <v>7094</v>
      </c>
      <c r="G77" s="56">
        <f t="shared" ref="G77:G91" si="24">IF(ISERROR($F77/$D77*100),"x",$F77/$D77*100)</f>
        <v>58.386831275720162</v>
      </c>
      <c r="H77" s="57">
        <f t="shared" ref="H77:H91" si="25">IF(ISERROR($F77/$E77*100),"x",$F77/$E77*100)</f>
        <v>69.169266770670816</v>
      </c>
      <c r="I77" s="44">
        <v>2080</v>
      </c>
      <c r="J77" s="45">
        <v>5941</v>
      </c>
      <c r="K77" s="45">
        <v>2853</v>
      </c>
      <c r="L77" s="63">
        <f t="shared" ref="L77:L91" si="26">IF(ISERROR($K77/$I77*100),"x",$K77/$I77*100)</f>
        <v>137.16346153846152</v>
      </c>
      <c r="M77" s="142">
        <f t="shared" ref="M77:M91" si="27">IF(ISERROR($K77/$J77*100),"x",$K77/$J77*100)</f>
        <v>48.022218481737085</v>
      </c>
      <c r="N77" s="182">
        <f>$D77+$I77</f>
        <v>14230</v>
      </c>
      <c r="O77" s="182">
        <v>16197</v>
      </c>
      <c r="P77" s="182">
        <v>9947</v>
      </c>
      <c r="Q77" s="56">
        <f t="shared" ref="Q77:Q91" si="28">IF(ISERROR($P77/$N77*100),"x",$P77/$N77*100)</f>
        <v>69.901616303583978</v>
      </c>
      <c r="R77" s="103">
        <f t="shared" ref="R77:R91" si="29">IF(ISERROR($P77/$O77*100),"x",$P77/$O77*100)</f>
        <v>61.412607272951782</v>
      </c>
    </row>
    <row r="78" spans="1:20" x14ac:dyDescent="0.2">
      <c r="A78" s="51">
        <v>6121</v>
      </c>
      <c r="B78" s="206"/>
      <c r="C78" s="102" t="s">
        <v>93</v>
      </c>
      <c r="D78" s="207">
        <v>1066341</v>
      </c>
      <c r="E78" s="150">
        <v>735766</v>
      </c>
      <c r="F78" s="150">
        <v>699521</v>
      </c>
      <c r="G78" s="46">
        <f t="shared" si="24"/>
        <v>65.60012228733585</v>
      </c>
      <c r="H78" s="38">
        <f t="shared" si="25"/>
        <v>95.073841411535724</v>
      </c>
      <c r="I78" s="207">
        <v>315880</v>
      </c>
      <c r="J78" s="150">
        <v>510435</v>
      </c>
      <c r="K78" s="150">
        <v>291000</v>
      </c>
      <c r="L78" s="63">
        <f t="shared" si="26"/>
        <v>92.123591237178672</v>
      </c>
      <c r="M78" s="142">
        <f t="shared" si="27"/>
        <v>57.010197184754183</v>
      </c>
      <c r="N78" s="149">
        <f t="shared" ref="N78:N90" si="30">$D78+$I78</f>
        <v>1382221</v>
      </c>
      <c r="O78" s="149">
        <f t="shared" ref="O78:O90" si="31">$E78+$J78</f>
        <v>1246201</v>
      </c>
      <c r="P78" s="149">
        <f t="shared" ref="P78:P90" si="32">$F78+$K78</f>
        <v>990521</v>
      </c>
      <c r="Q78" s="69">
        <f t="shared" si="28"/>
        <v>71.661550504586458</v>
      </c>
      <c r="R78" s="38">
        <f t="shared" si="29"/>
        <v>79.48324547966179</v>
      </c>
    </row>
    <row r="79" spans="1:20" x14ac:dyDescent="0.2">
      <c r="A79" s="51">
        <v>6122</v>
      </c>
      <c r="B79" s="206"/>
      <c r="C79" s="102" t="s">
        <v>94</v>
      </c>
      <c r="D79" s="207">
        <v>8493</v>
      </c>
      <c r="E79" s="150">
        <v>58669</v>
      </c>
      <c r="F79" s="150">
        <v>58455</v>
      </c>
      <c r="G79" s="69">
        <f t="shared" si="24"/>
        <v>688.27269516072067</v>
      </c>
      <c r="H79" s="67">
        <f t="shared" si="25"/>
        <v>99.635241780156463</v>
      </c>
      <c r="I79" s="207">
        <v>13362</v>
      </c>
      <c r="J79" s="150">
        <v>23570</v>
      </c>
      <c r="K79" s="150">
        <v>12383</v>
      </c>
      <c r="L79" s="63">
        <f t="shared" si="26"/>
        <v>92.673252507109709</v>
      </c>
      <c r="M79" s="142">
        <f t="shared" si="27"/>
        <v>52.537123462027999</v>
      </c>
      <c r="N79" s="149">
        <f t="shared" si="30"/>
        <v>21855</v>
      </c>
      <c r="O79" s="149">
        <f t="shared" si="31"/>
        <v>82239</v>
      </c>
      <c r="P79" s="149">
        <f t="shared" si="32"/>
        <v>70838</v>
      </c>
      <c r="Q79" s="69">
        <f t="shared" si="28"/>
        <v>324.12720201326925</v>
      </c>
      <c r="R79" s="67">
        <f t="shared" si="29"/>
        <v>86.13674777173847</v>
      </c>
    </row>
    <row r="80" spans="1:20" x14ac:dyDescent="0.2">
      <c r="A80" s="51">
        <v>6123</v>
      </c>
      <c r="B80" s="206"/>
      <c r="C80" s="105" t="s">
        <v>95</v>
      </c>
      <c r="D80" s="207">
        <v>20200</v>
      </c>
      <c r="E80" s="150">
        <v>10520</v>
      </c>
      <c r="F80" s="150">
        <v>10318</v>
      </c>
      <c r="G80" s="69">
        <f t="shared" si="24"/>
        <v>51.079207920792079</v>
      </c>
      <c r="H80" s="67">
        <f t="shared" si="25"/>
        <v>98.079847908745251</v>
      </c>
      <c r="I80" s="207">
        <v>1388</v>
      </c>
      <c r="J80" s="150">
        <v>17297</v>
      </c>
      <c r="K80" s="150">
        <v>4000</v>
      </c>
      <c r="L80" s="63">
        <f t="shared" si="26"/>
        <v>288.18443804034581</v>
      </c>
      <c r="M80" s="142">
        <f t="shared" si="27"/>
        <v>23.125397467768977</v>
      </c>
      <c r="N80" s="149">
        <f t="shared" si="30"/>
        <v>21588</v>
      </c>
      <c r="O80" s="149">
        <f t="shared" si="31"/>
        <v>27817</v>
      </c>
      <c r="P80" s="149">
        <f t="shared" si="32"/>
        <v>14318</v>
      </c>
      <c r="Q80" s="69">
        <f t="shared" si="28"/>
        <v>66.323883639058735</v>
      </c>
      <c r="R80" s="67">
        <f t="shared" si="29"/>
        <v>51.472121364633139</v>
      </c>
    </row>
    <row r="81" spans="1:20" x14ac:dyDescent="0.2">
      <c r="A81" s="51">
        <v>6125</v>
      </c>
      <c r="B81" s="206"/>
      <c r="C81" s="105" t="s">
        <v>96</v>
      </c>
      <c r="D81" s="207">
        <v>3700</v>
      </c>
      <c r="E81" s="150">
        <v>6752</v>
      </c>
      <c r="F81" s="150">
        <v>6656</v>
      </c>
      <c r="G81" s="69">
        <f t="shared" si="24"/>
        <v>179.8918918918919</v>
      </c>
      <c r="H81" s="67">
        <f t="shared" si="25"/>
        <v>98.578199052132703</v>
      </c>
      <c r="I81" s="207">
        <v>0</v>
      </c>
      <c r="J81" s="150">
        <v>387</v>
      </c>
      <c r="K81" s="150">
        <v>272</v>
      </c>
      <c r="L81" s="63" t="str">
        <f t="shared" si="26"/>
        <v>x</v>
      </c>
      <c r="M81" s="142">
        <f t="shared" si="27"/>
        <v>70.284237726098183</v>
      </c>
      <c r="N81" s="149">
        <f t="shared" si="30"/>
        <v>3700</v>
      </c>
      <c r="O81" s="149">
        <f t="shared" si="31"/>
        <v>7139</v>
      </c>
      <c r="P81" s="149">
        <f t="shared" si="32"/>
        <v>6928</v>
      </c>
      <c r="Q81" s="69">
        <f t="shared" si="28"/>
        <v>187.24324324324323</v>
      </c>
      <c r="R81" s="67">
        <f t="shared" si="29"/>
        <v>97.044403978148196</v>
      </c>
    </row>
    <row r="82" spans="1:20" x14ac:dyDescent="0.2">
      <c r="A82" s="51">
        <v>6130</v>
      </c>
      <c r="B82" s="206"/>
      <c r="C82" s="105" t="s">
        <v>97</v>
      </c>
      <c r="D82" s="207">
        <v>50100</v>
      </c>
      <c r="E82" s="150">
        <v>85344</v>
      </c>
      <c r="F82" s="150">
        <v>68417</v>
      </c>
      <c r="G82" s="69">
        <f t="shared" si="24"/>
        <v>136.56087824351297</v>
      </c>
      <c r="H82" s="67">
        <f t="shared" si="25"/>
        <v>80.166151106111741</v>
      </c>
      <c r="I82" s="207">
        <v>3830</v>
      </c>
      <c r="J82" s="150">
        <v>7196</v>
      </c>
      <c r="K82" s="150">
        <v>389</v>
      </c>
      <c r="L82" s="63">
        <f t="shared" si="26"/>
        <v>10.156657963446476</v>
      </c>
      <c r="M82" s="142">
        <f t="shared" si="27"/>
        <v>5.4057809894385773</v>
      </c>
      <c r="N82" s="149">
        <f t="shared" si="30"/>
        <v>53930</v>
      </c>
      <c r="O82" s="149">
        <f t="shared" si="31"/>
        <v>92540</v>
      </c>
      <c r="P82" s="149">
        <f t="shared" si="32"/>
        <v>68806</v>
      </c>
      <c r="Q82" s="69">
        <f t="shared" si="28"/>
        <v>127.58390506211757</v>
      </c>
      <c r="R82" s="67">
        <f t="shared" si="29"/>
        <v>74.352712340609457</v>
      </c>
    </row>
    <row r="83" spans="1:20" x14ac:dyDescent="0.2">
      <c r="A83" s="51">
        <v>6201</v>
      </c>
      <c r="B83" s="206"/>
      <c r="C83" s="105" t="s">
        <v>98</v>
      </c>
      <c r="D83" s="207">
        <v>0</v>
      </c>
      <c r="E83" s="150">
        <v>0</v>
      </c>
      <c r="F83" s="150">
        <v>0</v>
      </c>
      <c r="G83" s="69" t="str">
        <f t="shared" si="24"/>
        <v>x</v>
      </c>
      <c r="H83" s="67" t="str">
        <f t="shared" si="25"/>
        <v>x</v>
      </c>
      <c r="I83" s="207">
        <v>0</v>
      </c>
      <c r="J83" s="150">
        <v>0</v>
      </c>
      <c r="K83" s="150">
        <v>0</v>
      </c>
      <c r="L83" s="63" t="str">
        <f t="shared" si="26"/>
        <v>x</v>
      </c>
      <c r="M83" s="142" t="str">
        <f t="shared" si="27"/>
        <v>x</v>
      </c>
      <c r="N83" s="149">
        <f t="shared" si="30"/>
        <v>0</v>
      </c>
      <c r="O83" s="149">
        <f t="shared" si="31"/>
        <v>0</v>
      </c>
      <c r="P83" s="149">
        <f t="shared" si="32"/>
        <v>0</v>
      </c>
      <c r="Q83" s="69" t="str">
        <f t="shared" si="28"/>
        <v>x</v>
      </c>
      <c r="R83" s="67" t="str">
        <f t="shared" si="29"/>
        <v>x</v>
      </c>
    </row>
    <row r="84" spans="1:20" x14ac:dyDescent="0.2">
      <c r="A84" s="51">
        <v>6202</v>
      </c>
      <c r="B84" s="206"/>
      <c r="C84" s="105" t="s">
        <v>99</v>
      </c>
      <c r="D84" s="207">
        <v>0</v>
      </c>
      <c r="E84" s="150">
        <v>0</v>
      </c>
      <c r="F84" s="150">
        <v>0</v>
      </c>
      <c r="G84" s="69" t="str">
        <f t="shared" si="24"/>
        <v>x</v>
      </c>
      <c r="H84" s="67" t="str">
        <f t="shared" si="25"/>
        <v>x</v>
      </c>
      <c r="I84" s="207">
        <v>0</v>
      </c>
      <c r="J84" s="150">
        <v>0</v>
      </c>
      <c r="K84" s="150">
        <v>0</v>
      </c>
      <c r="L84" s="63" t="str">
        <f t="shared" si="26"/>
        <v>x</v>
      </c>
      <c r="M84" s="142" t="str">
        <f t="shared" si="27"/>
        <v>x</v>
      </c>
      <c r="N84" s="149">
        <f t="shared" si="30"/>
        <v>0</v>
      </c>
      <c r="O84" s="149">
        <f t="shared" si="31"/>
        <v>0</v>
      </c>
      <c r="P84" s="149">
        <f t="shared" si="32"/>
        <v>0</v>
      </c>
      <c r="Q84" s="69" t="str">
        <f t="shared" si="28"/>
        <v>x</v>
      </c>
      <c r="R84" s="67" t="str">
        <f t="shared" si="29"/>
        <v>x</v>
      </c>
    </row>
    <row r="85" spans="1:20" x14ac:dyDescent="0.2">
      <c r="A85" s="51" t="s">
        <v>102</v>
      </c>
      <c r="B85" s="206"/>
      <c r="C85" s="105" t="s">
        <v>103</v>
      </c>
      <c r="D85" s="207">
        <v>22339</v>
      </c>
      <c r="E85" s="150">
        <v>91980</v>
      </c>
      <c r="F85" s="150">
        <v>55980</v>
      </c>
      <c r="G85" s="69">
        <f t="shared" si="24"/>
        <v>250.59313308563497</v>
      </c>
      <c r="H85" s="67">
        <f t="shared" si="25"/>
        <v>60.861056751467714</v>
      </c>
      <c r="I85" s="207">
        <v>0</v>
      </c>
      <c r="J85" s="150">
        <v>0</v>
      </c>
      <c r="K85" s="150">
        <v>0</v>
      </c>
      <c r="L85" s="63" t="str">
        <f t="shared" si="26"/>
        <v>x</v>
      </c>
      <c r="M85" s="142" t="str">
        <f t="shared" si="27"/>
        <v>x</v>
      </c>
      <c r="N85" s="149">
        <f t="shared" si="30"/>
        <v>22339</v>
      </c>
      <c r="O85" s="149">
        <f t="shared" si="31"/>
        <v>91980</v>
      </c>
      <c r="P85" s="149">
        <f t="shared" si="32"/>
        <v>55980</v>
      </c>
      <c r="Q85" s="69">
        <f t="shared" si="28"/>
        <v>250.59313308563497</v>
      </c>
      <c r="R85" s="67">
        <f t="shared" si="29"/>
        <v>60.861056751467714</v>
      </c>
    </row>
    <row r="86" spans="1:20" x14ac:dyDescent="0.2">
      <c r="A86" s="51" t="s">
        <v>90</v>
      </c>
      <c r="B86" s="206"/>
      <c r="C86" s="102" t="s">
        <v>104</v>
      </c>
      <c r="D86" s="207">
        <v>0</v>
      </c>
      <c r="E86" s="150">
        <v>16696</v>
      </c>
      <c r="F86" s="150">
        <v>13682</v>
      </c>
      <c r="G86" s="69" t="str">
        <f t="shared" si="24"/>
        <v>x</v>
      </c>
      <c r="H86" s="67">
        <f t="shared" si="25"/>
        <v>81.947771921418294</v>
      </c>
      <c r="I86" s="207">
        <v>0</v>
      </c>
      <c r="J86" s="150">
        <v>0</v>
      </c>
      <c r="K86" s="150">
        <v>0</v>
      </c>
      <c r="L86" s="63" t="str">
        <f t="shared" si="26"/>
        <v>x</v>
      </c>
      <c r="M86" s="142" t="str">
        <f t="shared" si="27"/>
        <v>x</v>
      </c>
      <c r="N86" s="149">
        <f t="shared" si="30"/>
        <v>0</v>
      </c>
      <c r="O86" s="149">
        <f t="shared" si="31"/>
        <v>16696</v>
      </c>
      <c r="P86" s="149">
        <f t="shared" si="32"/>
        <v>13682</v>
      </c>
      <c r="Q86" s="69" t="str">
        <f t="shared" si="28"/>
        <v>x</v>
      </c>
      <c r="R86" s="67">
        <f t="shared" si="29"/>
        <v>81.947771921418294</v>
      </c>
    </row>
    <row r="87" spans="1:20" x14ac:dyDescent="0.2">
      <c r="A87" s="51" t="s">
        <v>91</v>
      </c>
      <c r="B87" s="206"/>
      <c r="C87" s="105" t="s">
        <v>105</v>
      </c>
      <c r="D87" s="207">
        <v>8405</v>
      </c>
      <c r="E87" s="150">
        <v>168491</v>
      </c>
      <c r="F87" s="150">
        <v>167990</v>
      </c>
      <c r="G87" s="69" t="s">
        <v>9</v>
      </c>
      <c r="H87" s="67">
        <f t="shared" si="25"/>
        <v>99.702654741202792</v>
      </c>
      <c r="I87" s="207">
        <v>10420</v>
      </c>
      <c r="J87" s="150">
        <v>9261</v>
      </c>
      <c r="K87" s="150">
        <v>9039</v>
      </c>
      <c r="L87" s="63">
        <f t="shared" si="26"/>
        <v>86.746641074856043</v>
      </c>
      <c r="M87" s="142">
        <f t="shared" si="27"/>
        <v>97.602850664075163</v>
      </c>
      <c r="N87" s="149">
        <f t="shared" si="30"/>
        <v>18825</v>
      </c>
      <c r="O87" s="149">
        <f t="shared" si="31"/>
        <v>177752</v>
      </c>
      <c r="P87" s="149">
        <f t="shared" si="32"/>
        <v>177029</v>
      </c>
      <c r="Q87" s="69">
        <f t="shared" si="28"/>
        <v>940.39309428950855</v>
      </c>
      <c r="R87" s="67">
        <f t="shared" si="29"/>
        <v>99.593253521760658</v>
      </c>
    </row>
    <row r="88" spans="1:20" x14ac:dyDescent="0.2">
      <c r="A88" s="51" t="s">
        <v>92</v>
      </c>
      <c r="B88" s="206"/>
      <c r="C88" s="105" t="s">
        <v>100</v>
      </c>
      <c r="D88" s="207">
        <v>0</v>
      </c>
      <c r="E88" s="150">
        <v>20000</v>
      </c>
      <c r="F88" s="150">
        <v>20000</v>
      </c>
      <c r="G88" s="69" t="str">
        <f t="shared" si="24"/>
        <v>x</v>
      </c>
      <c r="H88" s="67">
        <f t="shared" si="25"/>
        <v>100</v>
      </c>
      <c r="I88" s="207">
        <v>0</v>
      </c>
      <c r="J88" s="150">
        <v>0</v>
      </c>
      <c r="K88" s="150">
        <v>0</v>
      </c>
      <c r="L88" s="63" t="str">
        <f t="shared" si="26"/>
        <v>x</v>
      </c>
      <c r="M88" s="142" t="str">
        <f t="shared" si="27"/>
        <v>x</v>
      </c>
      <c r="N88" s="149">
        <f t="shared" si="30"/>
        <v>0</v>
      </c>
      <c r="O88" s="149">
        <f t="shared" si="31"/>
        <v>20000</v>
      </c>
      <c r="P88" s="149">
        <f t="shared" si="32"/>
        <v>20000</v>
      </c>
      <c r="Q88" s="69" t="str">
        <f t="shared" si="28"/>
        <v>x</v>
      </c>
      <c r="R88" s="67">
        <f t="shared" si="29"/>
        <v>100</v>
      </c>
    </row>
    <row r="89" spans="1:20" x14ac:dyDescent="0.2">
      <c r="A89" s="51">
        <v>6901</v>
      </c>
      <c r="B89" s="206"/>
      <c r="C89" s="105" t="s">
        <v>106</v>
      </c>
      <c r="D89" s="207">
        <v>0</v>
      </c>
      <c r="E89" s="150">
        <v>40778</v>
      </c>
      <c r="F89" s="150">
        <v>0</v>
      </c>
      <c r="G89" s="69" t="str">
        <f t="shared" si="24"/>
        <v>x</v>
      </c>
      <c r="H89" s="67">
        <f t="shared" si="25"/>
        <v>0</v>
      </c>
      <c r="I89" s="208">
        <v>71441</v>
      </c>
      <c r="J89" s="209">
        <v>62963</v>
      </c>
      <c r="K89" s="209">
        <v>0</v>
      </c>
      <c r="L89" s="63">
        <f t="shared" si="26"/>
        <v>0</v>
      </c>
      <c r="M89" s="142">
        <f t="shared" si="27"/>
        <v>0</v>
      </c>
      <c r="N89" s="149">
        <f t="shared" si="30"/>
        <v>71441</v>
      </c>
      <c r="O89" s="149">
        <f t="shared" si="31"/>
        <v>103741</v>
      </c>
      <c r="P89" s="149">
        <f t="shared" si="32"/>
        <v>0</v>
      </c>
      <c r="Q89" s="69">
        <f t="shared" si="28"/>
        <v>0</v>
      </c>
      <c r="R89" s="67">
        <f t="shared" si="29"/>
        <v>0</v>
      </c>
    </row>
    <row r="90" spans="1:20" ht="13.5" thickBot="1" x14ac:dyDescent="0.25">
      <c r="A90" s="51">
        <v>6909</v>
      </c>
      <c r="B90" s="206"/>
      <c r="C90" s="105" t="s">
        <v>107</v>
      </c>
      <c r="D90" s="208">
        <v>50000</v>
      </c>
      <c r="E90" s="209">
        <v>1665</v>
      </c>
      <c r="F90" s="210">
        <v>0</v>
      </c>
      <c r="G90" s="46">
        <f t="shared" si="24"/>
        <v>0</v>
      </c>
      <c r="H90" s="211">
        <f t="shared" si="25"/>
        <v>0</v>
      </c>
      <c r="I90" s="208">
        <v>0</v>
      </c>
      <c r="J90" s="209">
        <v>0</v>
      </c>
      <c r="K90" s="210">
        <v>0</v>
      </c>
      <c r="L90" s="46" t="str">
        <f t="shared" si="26"/>
        <v>x</v>
      </c>
      <c r="M90" s="98" t="str">
        <f t="shared" si="27"/>
        <v>x</v>
      </c>
      <c r="N90" s="45">
        <f t="shared" si="30"/>
        <v>50000</v>
      </c>
      <c r="O90" s="45">
        <f t="shared" si="31"/>
        <v>1665</v>
      </c>
      <c r="P90" s="45">
        <f t="shared" si="32"/>
        <v>0</v>
      </c>
      <c r="Q90" s="46">
        <f t="shared" si="28"/>
        <v>0</v>
      </c>
      <c r="R90" s="38">
        <f t="shared" si="29"/>
        <v>0</v>
      </c>
      <c r="T90" s="129"/>
    </row>
    <row r="91" spans="1:20" ht="26.1" customHeight="1" thickBot="1" x14ac:dyDescent="0.25">
      <c r="A91" s="286" t="s">
        <v>145</v>
      </c>
      <c r="B91" s="287"/>
      <c r="C91" s="288"/>
      <c r="D91" s="158">
        <f>D$53+D$75</f>
        <v>6849201</v>
      </c>
      <c r="E91" s="166">
        <f>E$53+E$75</f>
        <v>7388302</v>
      </c>
      <c r="F91" s="159">
        <f>F$53+F$75</f>
        <v>6953372</v>
      </c>
      <c r="G91" s="212">
        <f t="shared" si="24"/>
        <v>101.52092192943381</v>
      </c>
      <c r="H91" s="213">
        <f t="shared" si="25"/>
        <v>94.113261748098552</v>
      </c>
      <c r="I91" s="158">
        <f>I$53+I$75</f>
        <v>2565353</v>
      </c>
      <c r="J91" s="166">
        <f>J$53+J$75</f>
        <v>3305330</v>
      </c>
      <c r="K91" s="159">
        <f>K$53+K$75</f>
        <v>2563508</v>
      </c>
      <c r="L91" s="212">
        <f t="shared" si="26"/>
        <v>99.928080073190699</v>
      </c>
      <c r="M91" s="214">
        <f t="shared" si="27"/>
        <v>77.556794631700924</v>
      </c>
      <c r="N91" s="165">
        <f>N$53+N$75</f>
        <v>8479442</v>
      </c>
      <c r="O91" s="166">
        <f>O$53+O$75</f>
        <v>9483388</v>
      </c>
      <c r="P91" s="159">
        <f>P$53+P$75</f>
        <v>8327932</v>
      </c>
      <c r="Q91" s="212">
        <f t="shared" si="28"/>
        <v>98.213207897406448</v>
      </c>
      <c r="R91" s="213">
        <f t="shared" si="29"/>
        <v>87.815999935887888</v>
      </c>
      <c r="T91" s="130"/>
    </row>
    <row r="92" spans="1:20" ht="26.1" customHeight="1" thickBot="1" x14ac:dyDescent="0.25">
      <c r="A92" s="286" t="s">
        <v>11</v>
      </c>
      <c r="B92" s="287"/>
      <c r="C92" s="288"/>
      <c r="D92" s="158">
        <f>D$52-D$91</f>
        <v>4847</v>
      </c>
      <c r="E92" s="166">
        <f>E$52-E$91</f>
        <v>389755</v>
      </c>
      <c r="F92" s="159">
        <f>F$52-F$91</f>
        <v>1376819</v>
      </c>
      <c r="G92" s="212" t="s">
        <v>9</v>
      </c>
      <c r="H92" s="213" t="s">
        <v>9</v>
      </c>
      <c r="I92" s="158">
        <f>I$52-I$91</f>
        <v>-288209</v>
      </c>
      <c r="J92" s="166">
        <f>J$52-J$91</f>
        <v>-626818</v>
      </c>
      <c r="K92" s="159">
        <f>K$52-K$91</f>
        <v>276666</v>
      </c>
      <c r="L92" s="212" t="s">
        <v>9</v>
      </c>
      <c r="M92" s="214" t="s">
        <v>9</v>
      </c>
      <c r="N92" s="162">
        <f>N$52-N$91</f>
        <v>-283362</v>
      </c>
      <c r="O92" s="162">
        <f>O$52-O$91</f>
        <v>-237063</v>
      </c>
      <c r="P92" s="162">
        <f>P$52-P$91</f>
        <v>1653485</v>
      </c>
      <c r="Q92" s="212" t="s">
        <v>9</v>
      </c>
      <c r="R92" s="213" t="s">
        <v>9</v>
      </c>
    </row>
    <row r="93" spans="1:20" ht="26.1" customHeight="1" thickBot="1" x14ac:dyDescent="0.25">
      <c r="A93" s="289" t="s">
        <v>146</v>
      </c>
      <c r="B93" s="290"/>
      <c r="C93" s="291"/>
      <c r="D93" s="215">
        <f>D$95+D$101+D$102+D$103</f>
        <v>-4847</v>
      </c>
      <c r="E93" s="216">
        <f>E$95+E$101+E$102+E$103</f>
        <v>-389755</v>
      </c>
      <c r="F93" s="217">
        <f>F$95+F$101+F$102+F$103</f>
        <v>-1376819</v>
      </c>
      <c r="G93" s="218" t="s">
        <v>9</v>
      </c>
      <c r="H93" s="219" t="s">
        <v>9</v>
      </c>
      <c r="I93" s="220">
        <f>I$95+I$101+I$102+I$103</f>
        <v>288209</v>
      </c>
      <c r="J93" s="217">
        <f t="shared" ref="J93:K93" si="33">J$95+J$101+J$102+J$103</f>
        <v>626818</v>
      </c>
      <c r="K93" s="217">
        <f t="shared" si="33"/>
        <v>-276666</v>
      </c>
      <c r="L93" s="218" t="s">
        <v>9</v>
      </c>
      <c r="M93" s="221" t="s">
        <v>9</v>
      </c>
      <c r="N93" s="222">
        <f>D$93+I$93</f>
        <v>283362</v>
      </c>
      <c r="O93" s="216">
        <f>E$93+J$93</f>
        <v>237063</v>
      </c>
      <c r="P93" s="217">
        <f>F$93+K$93</f>
        <v>-1653485</v>
      </c>
      <c r="Q93" s="218" t="s">
        <v>9</v>
      </c>
      <c r="R93" s="219" t="s">
        <v>9</v>
      </c>
    </row>
    <row r="94" spans="1:20" x14ac:dyDescent="0.2">
      <c r="A94" s="267" t="s">
        <v>147</v>
      </c>
      <c r="B94" s="262"/>
      <c r="C94" s="263"/>
      <c r="D94" s="223"/>
      <c r="E94" s="224" t="s">
        <v>0</v>
      </c>
      <c r="F94" s="224"/>
      <c r="G94" s="37"/>
      <c r="H94" s="43"/>
      <c r="I94" s="223"/>
      <c r="J94" s="224"/>
      <c r="K94" s="224"/>
      <c r="L94" s="37"/>
      <c r="M94" s="41"/>
      <c r="N94" s="225"/>
      <c r="O94" s="224"/>
      <c r="P94" s="224"/>
      <c r="Q94" s="37"/>
      <c r="R94" s="43"/>
    </row>
    <row r="95" spans="1:20" x14ac:dyDescent="0.2">
      <c r="A95" s="226" t="s">
        <v>108</v>
      </c>
      <c r="B95" s="206"/>
      <c r="C95" s="227" t="s">
        <v>113</v>
      </c>
      <c r="D95" s="228">
        <f>SUM(D$96:D$100)</f>
        <v>221653</v>
      </c>
      <c r="E95" s="228">
        <f>SUM(E$96:E$100)</f>
        <v>-163255</v>
      </c>
      <c r="F95" s="228">
        <f>SUM(F$96:F$100)</f>
        <v>-1146813</v>
      </c>
      <c r="G95" s="50" t="s">
        <v>9</v>
      </c>
      <c r="H95" s="100" t="s">
        <v>9</v>
      </c>
      <c r="I95" s="229">
        <f>SUM(I$98:I$100)</f>
        <v>302299</v>
      </c>
      <c r="J95" s="230">
        <f>SUM(J$98:J$100)</f>
        <v>640908</v>
      </c>
      <c r="K95" s="49">
        <f>SUM(K$98:K$100)</f>
        <v>-264606</v>
      </c>
      <c r="L95" s="50" t="s">
        <v>9</v>
      </c>
      <c r="M95" s="48" t="s">
        <v>9</v>
      </c>
      <c r="N95" s="99">
        <f t="shared" ref="N95:N103" si="34">$D95+$I95</f>
        <v>523952</v>
      </c>
      <c r="O95" s="49">
        <f>$E95+$J95</f>
        <v>477653</v>
      </c>
      <c r="P95" s="49">
        <f>$F95+$K95</f>
        <v>-1411419</v>
      </c>
      <c r="Q95" s="46" t="s">
        <v>9</v>
      </c>
      <c r="R95" s="100" t="s">
        <v>9</v>
      </c>
    </row>
    <row r="96" spans="1:20" x14ac:dyDescent="0.2">
      <c r="A96" s="231" t="s">
        <v>109</v>
      </c>
      <c r="B96" s="206"/>
      <c r="C96" s="232" t="s">
        <v>119</v>
      </c>
      <c r="D96" s="233">
        <v>800000</v>
      </c>
      <c r="E96" s="234">
        <v>800000</v>
      </c>
      <c r="F96" s="234">
        <v>320000</v>
      </c>
      <c r="G96" s="56" t="s">
        <v>9</v>
      </c>
      <c r="H96" s="103" t="s">
        <v>9</v>
      </c>
      <c r="I96" s="235">
        <v>0</v>
      </c>
      <c r="J96" s="236">
        <v>0</v>
      </c>
      <c r="K96" s="237">
        <v>0</v>
      </c>
      <c r="L96" s="63" t="s">
        <v>9</v>
      </c>
      <c r="M96" s="142" t="s">
        <v>9</v>
      </c>
      <c r="N96" s="238">
        <f t="shared" si="34"/>
        <v>800000</v>
      </c>
      <c r="O96" s="237">
        <f t="shared" ref="O96:O103" si="35">$E96+$J96</f>
        <v>800000</v>
      </c>
      <c r="P96" s="237">
        <f t="shared" ref="P96:P103" si="36">$F96+$K96</f>
        <v>320000</v>
      </c>
      <c r="Q96" s="56" t="s">
        <v>9</v>
      </c>
      <c r="R96" s="57" t="s">
        <v>9</v>
      </c>
    </row>
    <row r="97" spans="1:21" x14ac:dyDescent="0.2">
      <c r="A97" s="231"/>
      <c r="B97" s="206"/>
      <c r="C97" s="232" t="s">
        <v>123</v>
      </c>
      <c r="D97" s="239">
        <v>-960000</v>
      </c>
      <c r="E97" s="240">
        <v>-960000</v>
      </c>
      <c r="F97" s="240">
        <v>-480000</v>
      </c>
      <c r="G97" s="69" t="s">
        <v>9</v>
      </c>
      <c r="H97" s="67" t="s">
        <v>9</v>
      </c>
      <c r="I97" s="235">
        <v>0</v>
      </c>
      <c r="J97" s="236">
        <v>0</v>
      </c>
      <c r="K97" s="237">
        <v>0</v>
      </c>
      <c r="L97" s="63" t="s">
        <v>9</v>
      </c>
      <c r="M97" s="142" t="s">
        <v>9</v>
      </c>
      <c r="N97" s="238">
        <f t="shared" si="34"/>
        <v>-960000</v>
      </c>
      <c r="O97" s="237">
        <f t="shared" si="35"/>
        <v>-960000</v>
      </c>
      <c r="P97" s="237">
        <f t="shared" si="36"/>
        <v>-480000</v>
      </c>
      <c r="Q97" s="63" t="s">
        <v>9</v>
      </c>
      <c r="R97" s="103" t="s">
        <v>9</v>
      </c>
    </row>
    <row r="98" spans="1:21" x14ac:dyDescent="0.2">
      <c r="A98" s="231"/>
      <c r="B98" s="206"/>
      <c r="C98" s="232" t="s">
        <v>120</v>
      </c>
      <c r="D98" s="241">
        <v>381653</v>
      </c>
      <c r="E98" s="242">
        <v>-3255</v>
      </c>
      <c r="F98" s="185">
        <v>-1452311</v>
      </c>
      <c r="G98" s="63" t="s">
        <v>9</v>
      </c>
      <c r="H98" s="103" t="s">
        <v>9</v>
      </c>
      <c r="I98" s="184">
        <v>302299</v>
      </c>
      <c r="J98" s="185">
        <v>640908</v>
      </c>
      <c r="K98" s="185">
        <v>-264606</v>
      </c>
      <c r="L98" s="63" t="s">
        <v>9</v>
      </c>
      <c r="M98" s="142" t="s">
        <v>9</v>
      </c>
      <c r="N98" s="238">
        <f t="shared" si="34"/>
        <v>683952</v>
      </c>
      <c r="O98" s="237">
        <f t="shared" si="35"/>
        <v>637653</v>
      </c>
      <c r="P98" s="237">
        <f t="shared" si="36"/>
        <v>-1716917</v>
      </c>
      <c r="Q98" s="63" t="s">
        <v>9</v>
      </c>
      <c r="R98" s="103" t="s">
        <v>9</v>
      </c>
    </row>
    <row r="99" spans="1:21" x14ac:dyDescent="0.2">
      <c r="A99" s="231"/>
      <c r="B99" s="206"/>
      <c r="C99" s="102" t="s">
        <v>114</v>
      </c>
      <c r="D99" s="243">
        <v>0</v>
      </c>
      <c r="E99" s="244">
        <v>0</v>
      </c>
      <c r="F99" s="146">
        <v>1165911</v>
      </c>
      <c r="G99" s="69" t="s">
        <v>9</v>
      </c>
      <c r="H99" s="67" t="s">
        <v>9</v>
      </c>
      <c r="I99" s="145">
        <v>0</v>
      </c>
      <c r="J99" s="146">
        <v>0</v>
      </c>
      <c r="K99" s="146">
        <v>0</v>
      </c>
      <c r="L99" s="63" t="s">
        <v>9</v>
      </c>
      <c r="M99" s="142" t="s">
        <v>9</v>
      </c>
      <c r="N99" s="238">
        <f t="shared" si="34"/>
        <v>0</v>
      </c>
      <c r="O99" s="150">
        <f t="shared" si="35"/>
        <v>0</v>
      </c>
      <c r="P99" s="150">
        <f t="shared" si="36"/>
        <v>1165911</v>
      </c>
      <c r="Q99" s="69" t="s">
        <v>9</v>
      </c>
      <c r="R99" s="67" t="s">
        <v>9</v>
      </c>
    </row>
    <row r="100" spans="1:21" x14ac:dyDescent="0.2">
      <c r="A100" s="231"/>
      <c r="B100" s="206"/>
      <c r="C100" s="104" t="s">
        <v>115</v>
      </c>
      <c r="D100" s="243">
        <v>0</v>
      </c>
      <c r="E100" s="244">
        <v>0</v>
      </c>
      <c r="F100" s="146">
        <v>-700413</v>
      </c>
      <c r="G100" s="69" t="s">
        <v>9</v>
      </c>
      <c r="H100" s="67" t="s">
        <v>9</v>
      </c>
      <c r="I100" s="145">
        <v>0</v>
      </c>
      <c r="J100" s="146">
        <v>0</v>
      </c>
      <c r="K100" s="146">
        <v>0</v>
      </c>
      <c r="L100" s="63" t="s">
        <v>9</v>
      </c>
      <c r="M100" s="142" t="s">
        <v>9</v>
      </c>
      <c r="N100" s="238">
        <f t="shared" si="34"/>
        <v>0</v>
      </c>
      <c r="O100" s="150">
        <f t="shared" si="35"/>
        <v>0</v>
      </c>
      <c r="P100" s="150">
        <f t="shared" si="36"/>
        <v>-700413</v>
      </c>
      <c r="Q100" s="69" t="s">
        <v>9</v>
      </c>
      <c r="R100" s="67" t="s">
        <v>9</v>
      </c>
    </row>
    <row r="101" spans="1:21" x14ac:dyDescent="0.2">
      <c r="A101" s="231" t="s">
        <v>110</v>
      </c>
      <c r="B101" s="206"/>
      <c r="C101" s="102" t="s">
        <v>116</v>
      </c>
      <c r="D101" s="183">
        <v>-1500</v>
      </c>
      <c r="E101" s="183">
        <v>-1500</v>
      </c>
      <c r="F101" s="146">
        <v>-1500</v>
      </c>
      <c r="G101" s="69" t="s">
        <v>9</v>
      </c>
      <c r="H101" s="67" t="s">
        <v>9</v>
      </c>
      <c r="I101" s="145">
        <v>-14090</v>
      </c>
      <c r="J101" s="146">
        <v>-14090</v>
      </c>
      <c r="K101" s="146">
        <v>-14090</v>
      </c>
      <c r="L101" s="63" t="s">
        <v>9</v>
      </c>
      <c r="M101" s="142" t="s">
        <v>9</v>
      </c>
      <c r="N101" s="238">
        <f t="shared" si="34"/>
        <v>-15590</v>
      </c>
      <c r="O101" s="150">
        <f t="shared" si="35"/>
        <v>-15590</v>
      </c>
      <c r="P101" s="150">
        <f t="shared" si="36"/>
        <v>-15590</v>
      </c>
      <c r="Q101" s="69" t="s">
        <v>9</v>
      </c>
      <c r="R101" s="67" t="s">
        <v>9</v>
      </c>
    </row>
    <row r="102" spans="1:21" x14ac:dyDescent="0.2">
      <c r="A102" s="231" t="s">
        <v>111</v>
      </c>
      <c r="B102" s="206"/>
      <c r="C102" s="105" t="s">
        <v>117</v>
      </c>
      <c r="D102" s="183">
        <v>-225000</v>
      </c>
      <c r="E102" s="146">
        <v>-225000</v>
      </c>
      <c r="F102" s="146">
        <v>-225000</v>
      </c>
      <c r="G102" s="69" t="s">
        <v>9</v>
      </c>
      <c r="H102" s="67" t="s">
        <v>9</v>
      </c>
      <c r="I102" s="145">
        <v>0</v>
      </c>
      <c r="J102" s="146">
        <v>0</v>
      </c>
      <c r="K102" s="146">
        <v>0</v>
      </c>
      <c r="L102" s="63" t="s">
        <v>9</v>
      </c>
      <c r="M102" s="142" t="s">
        <v>9</v>
      </c>
      <c r="N102" s="238">
        <f t="shared" si="34"/>
        <v>-225000</v>
      </c>
      <c r="O102" s="150">
        <f t="shared" si="35"/>
        <v>-225000</v>
      </c>
      <c r="P102" s="150">
        <f t="shared" si="36"/>
        <v>-225000</v>
      </c>
      <c r="Q102" s="69" t="s">
        <v>9</v>
      </c>
      <c r="R102" s="67" t="s">
        <v>9</v>
      </c>
    </row>
    <row r="103" spans="1:21" ht="13.5" thickBot="1" x14ac:dyDescent="0.25">
      <c r="A103" s="231" t="s">
        <v>112</v>
      </c>
      <c r="B103" s="206"/>
      <c r="C103" s="102" t="s">
        <v>118</v>
      </c>
      <c r="D103" s="245">
        <v>0</v>
      </c>
      <c r="E103" s="246">
        <v>0</v>
      </c>
      <c r="F103" s="195">
        <v>-3506</v>
      </c>
      <c r="G103" s="85" t="s">
        <v>9</v>
      </c>
      <c r="H103" s="247" t="s">
        <v>9</v>
      </c>
      <c r="I103" s="197">
        <v>0</v>
      </c>
      <c r="J103" s="195">
        <v>0</v>
      </c>
      <c r="K103" s="195">
        <v>2030</v>
      </c>
      <c r="L103" s="85" t="s">
        <v>9</v>
      </c>
      <c r="M103" s="248" t="s">
        <v>9</v>
      </c>
      <c r="N103" s="238">
        <f t="shared" si="34"/>
        <v>0</v>
      </c>
      <c r="O103" s="49">
        <f t="shared" si="35"/>
        <v>0</v>
      </c>
      <c r="P103" s="49">
        <f t="shared" si="36"/>
        <v>-1476</v>
      </c>
      <c r="Q103" s="85" t="s">
        <v>9</v>
      </c>
      <c r="R103" s="247" t="s">
        <v>9</v>
      </c>
    </row>
    <row r="104" spans="1:21" ht="13.5" thickBot="1" x14ac:dyDescent="0.25">
      <c r="A104" s="280" t="s">
        <v>12</v>
      </c>
      <c r="B104" s="257"/>
      <c r="C104" s="258"/>
      <c r="D104" s="249">
        <v>0</v>
      </c>
      <c r="E104" s="249">
        <v>0</v>
      </c>
      <c r="F104" s="250">
        <v>0</v>
      </c>
      <c r="G104" s="26" t="s">
        <v>9</v>
      </c>
      <c r="H104" s="27" t="s">
        <v>9</v>
      </c>
      <c r="I104" s="250">
        <v>0</v>
      </c>
      <c r="J104" s="250">
        <v>0</v>
      </c>
      <c r="K104" s="250">
        <v>0</v>
      </c>
      <c r="L104" s="26" t="s">
        <v>9</v>
      </c>
      <c r="M104" s="124" t="s">
        <v>9</v>
      </c>
      <c r="N104" s="251">
        <v>0</v>
      </c>
      <c r="O104" s="251">
        <v>0</v>
      </c>
      <c r="P104" s="251">
        <v>0</v>
      </c>
      <c r="Q104" s="26" t="s">
        <v>9</v>
      </c>
      <c r="R104" s="27" t="s">
        <v>9</v>
      </c>
    </row>
    <row r="105" spans="1:21" ht="20.25" customHeight="1" x14ac:dyDescent="0.2">
      <c r="A105" s="281" t="s">
        <v>137</v>
      </c>
      <c r="B105" s="282"/>
      <c r="C105" s="282"/>
      <c r="D105" s="282"/>
      <c r="E105" s="282"/>
      <c r="F105" s="282"/>
      <c r="G105" s="282"/>
      <c r="H105" s="282"/>
      <c r="I105" s="282"/>
      <c r="J105" s="282"/>
      <c r="K105" s="282"/>
      <c r="L105" s="282"/>
      <c r="M105" s="282"/>
      <c r="N105" s="282"/>
      <c r="O105" s="282"/>
      <c r="P105" s="282"/>
      <c r="Q105" s="282"/>
      <c r="R105" s="282"/>
      <c r="S105" s="129"/>
      <c r="T105" s="129"/>
      <c r="U105" s="129"/>
    </row>
    <row r="106" spans="1:21" x14ac:dyDescent="0.2">
      <c r="C106" s="206"/>
      <c r="D106" s="252"/>
      <c r="E106" s="252"/>
      <c r="F106" s="252"/>
      <c r="G106" s="252"/>
      <c r="H106" s="253"/>
      <c r="O106" s="206"/>
      <c r="P106" s="206"/>
      <c r="Q106" s="254"/>
    </row>
    <row r="107" spans="1:21" x14ac:dyDescent="0.2">
      <c r="C107" s="255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</row>
    <row r="108" spans="1:21" x14ac:dyDescent="0.2"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</row>
  </sheetData>
  <sheetProtection selectLockedCells="1"/>
  <mergeCells count="36">
    <mergeCell ref="A1:R1"/>
    <mergeCell ref="A4:C6"/>
    <mergeCell ref="D4:H4"/>
    <mergeCell ref="I4:M4"/>
    <mergeCell ref="N4:R4"/>
    <mergeCell ref="D5:E5"/>
    <mergeCell ref="F5:F6"/>
    <mergeCell ref="G5:H5"/>
    <mergeCell ref="I5:J5"/>
    <mergeCell ref="L5:M5"/>
    <mergeCell ref="P5:P6"/>
    <mergeCell ref="Q5:R5"/>
    <mergeCell ref="A2:R2"/>
    <mergeCell ref="A38:C38"/>
    <mergeCell ref="A93:C93"/>
    <mergeCell ref="A94:C94"/>
    <mergeCell ref="A52:C52"/>
    <mergeCell ref="A53:C53"/>
    <mergeCell ref="A54:C54"/>
    <mergeCell ref="A39:C39"/>
    <mergeCell ref="A104:C104"/>
    <mergeCell ref="A105:R105"/>
    <mergeCell ref="A75:C75"/>
    <mergeCell ref="A76:C76"/>
    <mergeCell ref="A91:C91"/>
    <mergeCell ref="A92:C92"/>
    <mergeCell ref="A36:C36"/>
    <mergeCell ref="K5:K6"/>
    <mergeCell ref="A9:C9"/>
    <mergeCell ref="A10:C10"/>
    <mergeCell ref="A21:C21"/>
    <mergeCell ref="A22:C22"/>
    <mergeCell ref="A32:C32"/>
    <mergeCell ref="A7:C7"/>
    <mergeCell ref="A8:C8"/>
    <mergeCell ref="A31:C31"/>
  </mergeCells>
  <printOptions horizontalCentered="1"/>
  <pageMargins left="0.39370078740157483" right="0.39370078740157483" top="0.39370078740157483" bottom="0.39370078740157483" header="0.51181102362204722" footer="0.31496062992125984"/>
  <pageSetup paperSize="9" scale="87" fitToHeight="0" orientation="landscape" r:id="rId1"/>
  <headerFooter alignWithMargins="0">
    <oddFooter>Stránka &amp;P z &amp;N</oddFooter>
  </headerFooter>
  <rowBreaks count="2" manualBreakCount="2">
    <brk id="37" max="17" man="1"/>
    <brk id="7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Bilance</vt:lpstr>
      <vt:lpstr>Bilance!Názvy_tisku</vt:lpstr>
      <vt:lpstr>Bilance!Oblast_tisku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Kořistka Pavel</cp:lastModifiedBy>
  <cp:lastPrinted>2017-03-24T06:24:28Z</cp:lastPrinted>
  <dcterms:created xsi:type="dcterms:W3CDTF">1997-01-24T11:07:25Z</dcterms:created>
  <dcterms:modified xsi:type="dcterms:W3CDTF">2017-06-05T06:25:29Z</dcterms:modified>
</cp:coreProperties>
</file>