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5" windowWidth="9405" windowHeight="4515" activeTab="0"/>
  </bookViews>
  <sheets>
    <sheet name="PO 4-2014" sheetId="1" r:id="rId1"/>
  </sheets>
  <definedNames/>
  <calcPr fullCalcOnLoad="1"/>
</workbook>
</file>

<file path=xl/sharedStrings.xml><?xml version="1.0" encoding="utf-8"?>
<sst xmlns="http://schemas.openxmlformats.org/spreadsheetml/2006/main" count="82" uniqueCount="51">
  <si>
    <t>organizace</t>
  </si>
  <si>
    <t>celkové</t>
  </si>
  <si>
    <t>výnosy</t>
  </si>
  <si>
    <t>náklady</t>
  </si>
  <si>
    <t>skupina 3</t>
  </si>
  <si>
    <t>Zoologická zahrada</t>
  </si>
  <si>
    <t>ND moravskoslezské</t>
  </si>
  <si>
    <t>Ostravské muzeum</t>
  </si>
  <si>
    <t>skupina 4</t>
  </si>
  <si>
    <t>neinvestiční</t>
  </si>
  <si>
    <t>doplňková činnost</t>
  </si>
  <si>
    <t>v tis. Kč</t>
  </si>
  <si>
    <t>Úhrn</t>
  </si>
  <si>
    <t>fond odměn</t>
  </si>
  <si>
    <t>aktiv</t>
  </si>
  <si>
    <t xml:space="preserve">soc. věci a politika zam. </t>
  </si>
  <si>
    <t xml:space="preserve">                                             Přehled hospodaření příspěvkových organizací</t>
  </si>
  <si>
    <t>služby pro obyvatelstvo</t>
  </si>
  <si>
    <t>Divadlo loutek Ostrava</t>
  </si>
  <si>
    <t>Knihovna města Ostravy</t>
  </si>
  <si>
    <t>rezervní fond</t>
  </si>
  <si>
    <t xml:space="preserve"> výsledek hospodaření</t>
  </si>
  <si>
    <t>výsledek hospodaření</t>
  </si>
  <si>
    <t>odpisy</t>
  </si>
  <si>
    <t>Čtyřlístek</t>
  </si>
  <si>
    <t>Domov pro seniory Kamenec</t>
  </si>
  <si>
    <t>Domov pro seniory Iris</t>
  </si>
  <si>
    <t>SVČ Korunka</t>
  </si>
  <si>
    <t>SVČ Zábřeh</t>
  </si>
  <si>
    <t>DDM Poruba</t>
  </si>
  <si>
    <t>MP</t>
  </si>
  <si>
    <t xml:space="preserve"> v tom</t>
  </si>
  <si>
    <t>Rozdělení VH</t>
  </si>
  <si>
    <t>rozdělení VH</t>
  </si>
  <si>
    <t>Janáčkova filharmonie Ostrava</t>
  </si>
  <si>
    <t>transfer</t>
  </si>
  <si>
    <t>Dětské centrum Domeček</t>
  </si>
  <si>
    <t>celkem</t>
  </si>
  <si>
    <t>Komorní scéna ARÉNA</t>
  </si>
  <si>
    <t>Městská nemocnice Ostrava</t>
  </si>
  <si>
    <t>SVČ Moravská Ostrava</t>
  </si>
  <si>
    <t>Lidová konzervatoř a Múzická škola</t>
  </si>
  <si>
    <t>Domov Sluníčko</t>
  </si>
  <si>
    <t>Domov Slunovrat</t>
  </si>
  <si>
    <t>Domov Čujkovova</t>
  </si>
  <si>
    <t>Domov Korýtko</t>
  </si>
  <si>
    <t>Domov Magnolie</t>
  </si>
  <si>
    <t>Domov Slunečníce</t>
  </si>
  <si>
    <t>Aktiva</t>
  </si>
  <si>
    <t>k 31.12.2014</t>
  </si>
  <si>
    <t>Příloha č. 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</si>
</sst>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_ ;\-#,##0\ "/>
    <numFmt numFmtId="166" formatCode="#,##0.00_ ;\-#,##0.00\ "/>
    <numFmt numFmtId="167" formatCode="#,##0.00;[Red]#,##0.0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ashed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Alignment="1" quotePrefix="1">
      <alignment horizontal="centerContinuous"/>
    </xf>
    <xf numFmtId="0" fontId="4" fillId="33" borderId="0" xfId="0" applyFont="1" applyFill="1" applyAlignment="1">
      <alignment horizontal="centerContinuous"/>
    </xf>
    <xf numFmtId="0" fontId="0" fillId="33" borderId="0" xfId="0" applyFill="1" applyAlignment="1">
      <alignment/>
    </xf>
    <xf numFmtId="0" fontId="1" fillId="33" borderId="0" xfId="0" applyFont="1" applyFill="1" applyAlignment="1" quotePrefix="1">
      <alignment horizontal="right"/>
    </xf>
    <xf numFmtId="0" fontId="0" fillId="33" borderId="10" xfId="0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11" xfId="0" applyFill="1" applyBorder="1" applyAlignment="1">
      <alignment/>
    </xf>
    <xf numFmtId="0" fontId="5" fillId="33" borderId="11" xfId="0" applyFont="1" applyFill="1" applyBorder="1" applyAlignment="1">
      <alignment horizontal="centerContinuous"/>
    </xf>
    <xf numFmtId="0" fontId="5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5" fillId="33" borderId="14" xfId="0" applyFont="1" applyFill="1" applyBorder="1" applyAlignment="1">
      <alignment horizontal="centerContinuous"/>
    </xf>
    <xf numFmtId="0" fontId="5" fillId="33" borderId="15" xfId="0" applyFont="1" applyFill="1" applyBorder="1" applyAlignment="1">
      <alignment horizontal="centerContinuous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Continuous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Continuous"/>
    </xf>
    <xf numFmtId="0" fontId="1" fillId="33" borderId="22" xfId="0" applyFont="1" applyFill="1" applyBorder="1" applyAlignment="1">
      <alignment horizontal="centerContinuous"/>
    </xf>
    <xf numFmtId="0" fontId="1" fillId="33" borderId="15" xfId="0" applyFont="1" applyFill="1" applyBorder="1" applyAlignment="1">
      <alignment horizontal="centerContinuous"/>
    </xf>
    <xf numFmtId="0" fontId="1" fillId="33" borderId="15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Continuous"/>
    </xf>
    <xf numFmtId="0" fontId="1" fillId="33" borderId="24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Continuous"/>
    </xf>
    <xf numFmtId="164" fontId="0" fillId="33" borderId="11" xfId="0" applyNumberFormat="1" applyFill="1" applyBorder="1" applyAlignment="1">
      <alignment/>
    </xf>
    <xf numFmtId="164" fontId="0" fillId="33" borderId="28" xfId="0" applyNumberFormat="1" applyFill="1" applyBorder="1" applyAlignment="1">
      <alignment/>
    </xf>
    <xf numFmtId="164" fontId="0" fillId="33" borderId="27" xfId="0" applyNumberFormat="1" applyFill="1" applyBorder="1" applyAlignment="1">
      <alignment/>
    </xf>
    <xf numFmtId="164" fontId="0" fillId="33" borderId="29" xfId="0" applyNumberFormat="1" applyFill="1" applyBorder="1" applyAlignment="1">
      <alignment/>
    </xf>
    <xf numFmtId="165" fontId="0" fillId="33" borderId="30" xfId="0" applyNumberFormat="1" applyFill="1" applyBorder="1" applyAlignment="1">
      <alignment/>
    </xf>
    <xf numFmtId="3" fontId="0" fillId="33" borderId="30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1" fillId="33" borderId="31" xfId="0" applyFont="1" applyFill="1" applyBorder="1" applyAlignment="1">
      <alignment horizontal="centerContinuous"/>
    </xf>
    <xf numFmtId="164" fontId="0" fillId="33" borderId="32" xfId="0" applyNumberFormat="1" applyFill="1" applyBorder="1" applyAlignment="1">
      <alignment/>
    </xf>
    <xf numFmtId="164" fontId="0" fillId="33" borderId="33" xfId="0" applyNumberFormat="1" applyFill="1" applyBorder="1" applyAlignment="1">
      <alignment/>
    </xf>
    <xf numFmtId="164" fontId="0" fillId="33" borderId="31" xfId="0" applyNumberFormat="1" applyFill="1" applyBorder="1" applyAlignment="1">
      <alignment/>
    </xf>
    <xf numFmtId="164" fontId="0" fillId="33" borderId="34" xfId="0" applyNumberFormat="1" applyFill="1" applyBorder="1" applyAlignment="1">
      <alignment/>
    </xf>
    <xf numFmtId="165" fontId="0" fillId="33" borderId="35" xfId="0" applyNumberFormat="1" applyFill="1" applyBorder="1" applyAlignment="1">
      <alignment/>
    </xf>
    <xf numFmtId="164" fontId="0" fillId="33" borderId="36" xfId="0" applyNumberFormat="1" applyFill="1" applyBorder="1" applyAlignment="1">
      <alignment/>
    </xf>
    <xf numFmtId="3" fontId="0" fillId="33" borderId="35" xfId="0" applyNumberFormat="1" applyFill="1" applyBorder="1" applyAlignment="1">
      <alignment/>
    </xf>
    <xf numFmtId="3" fontId="0" fillId="33" borderId="37" xfId="0" applyNumberFormat="1" applyFill="1" applyBorder="1" applyAlignment="1">
      <alignment/>
    </xf>
    <xf numFmtId="3" fontId="0" fillId="33" borderId="32" xfId="0" applyNumberFormat="1" applyFill="1" applyBorder="1" applyAlignment="1">
      <alignment/>
    </xf>
    <xf numFmtId="0" fontId="0" fillId="33" borderId="38" xfId="0" applyFill="1" applyBorder="1" applyAlignment="1">
      <alignment/>
    </xf>
    <xf numFmtId="164" fontId="9" fillId="33" borderId="39" xfId="0" applyNumberFormat="1" applyFont="1" applyFill="1" applyBorder="1" applyAlignment="1">
      <alignment/>
    </xf>
    <xf numFmtId="164" fontId="9" fillId="33" borderId="40" xfId="0" applyNumberFormat="1" applyFont="1" applyFill="1" applyBorder="1" applyAlignment="1">
      <alignment/>
    </xf>
    <xf numFmtId="164" fontId="9" fillId="33" borderId="41" xfId="0" applyNumberFormat="1" applyFont="1" applyFill="1" applyBorder="1" applyAlignment="1">
      <alignment/>
    </xf>
    <xf numFmtId="164" fontId="9" fillId="33" borderId="42" xfId="0" applyNumberFormat="1" applyFont="1" applyFill="1" applyBorder="1" applyAlignment="1">
      <alignment/>
    </xf>
    <xf numFmtId="3" fontId="9" fillId="33" borderId="41" xfId="0" applyNumberFormat="1" applyFont="1" applyFill="1" applyBorder="1" applyAlignment="1">
      <alignment/>
    </xf>
    <xf numFmtId="3" fontId="9" fillId="33" borderId="43" xfId="0" applyNumberFormat="1" applyFont="1" applyFill="1" applyBorder="1" applyAlignment="1">
      <alignment horizontal="center"/>
    </xf>
    <xf numFmtId="3" fontId="9" fillId="33" borderId="44" xfId="0" applyNumberFormat="1" applyFont="1" applyFill="1" applyBorder="1" applyAlignment="1">
      <alignment/>
    </xf>
    <xf numFmtId="3" fontId="9" fillId="33" borderId="45" xfId="0" applyNumberFormat="1" applyFont="1" applyFill="1" applyBorder="1" applyAlignment="1">
      <alignment/>
    </xf>
    <xf numFmtId="3" fontId="9" fillId="33" borderId="46" xfId="0" applyNumberFormat="1" applyFont="1" applyFill="1" applyBorder="1" applyAlignment="1">
      <alignment/>
    </xf>
    <xf numFmtId="0" fontId="0" fillId="33" borderId="47" xfId="0" applyFill="1" applyBorder="1" applyAlignment="1">
      <alignment/>
    </xf>
    <xf numFmtId="164" fontId="9" fillId="33" borderId="48" xfId="0" applyNumberFormat="1" applyFont="1" applyFill="1" applyBorder="1" applyAlignment="1">
      <alignment/>
    </xf>
    <xf numFmtId="164" fontId="9" fillId="33" borderId="49" xfId="0" applyNumberFormat="1" applyFont="1" applyFill="1" applyBorder="1" applyAlignment="1">
      <alignment/>
    </xf>
    <xf numFmtId="164" fontId="9" fillId="33" borderId="50" xfId="0" applyNumberFormat="1" applyFont="1" applyFill="1" applyBorder="1" applyAlignment="1">
      <alignment/>
    </xf>
    <xf numFmtId="164" fontId="9" fillId="33" borderId="51" xfId="0" applyNumberFormat="1" applyFont="1" applyFill="1" applyBorder="1" applyAlignment="1">
      <alignment/>
    </xf>
    <xf numFmtId="3" fontId="9" fillId="33" borderId="50" xfId="0" applyNumberFormat="1" applyFont="1" applyFill="1" applyBorder="1" applyAlignment="1">
      <alignment/>
    </xf>
    <xf numFmtId="3" fontId="9" fillId="33" borderId="52" xfId="0" applyNumberFormat="1" applyFont="1" applyFill="1" applyBorder="1" applyAlignment="1">
      <alignment horizontal="right"/>
    </xf>
    <xf numFmtId="3" fontId="9" fillId="33" borderId="53" xfId="0" applyNumberFormat="1" applyFont="1" applyFill="1" applyBorder="1" applyAlignment="1">
      <alignment/>
    </xf>
    <xf numFmtId="3" fontId="9" fillId="33" borderId="54" xfId="0" applyNumberFormat="1" applyFont="1" applyFill="1" applyBorder="1" applyAlignment="1">
      <alignment/>
    </xf>
    <xf numFmtId="0" fontId="0" fillId="33" borderId="55" xfId="0" applyFill="1" applyBorder="1" applyAlignment="1">
      <alignment/>
    </xf>
    <xf numFmtId="164" fontId="9" fillId="33" borderId="56" xfId="0" applyNumberFormat="1" applyFont="1" applyFill="1" applyBorder="1" applyAlignment="1">
      <alignment/>
    </xf>
    <xf numFmtId="164" fontId="9" fillId="33" borderId="57" xfId="0" applyNumberFormat="1" applyFont="1" applyFill="1" applyBorder="1" applyAlignment="1">
      <alignment/>
    </xf>
    <xf numFmtId="164" fontId="9" fillId="33" borderId="55" xfId="0" applyNumberFormat="1" applyFont="1" applyFill="1" applyBorder="1" applyAlignment="1">
      <alignment/>
    </xf>
    <xf numFmtId="164" fontId="9" fillId="33" borderId="58" xfId="0" applyNumberFormat="1" applyFont="1" applyFill="1" applyBorder="1" applyAlignment="1">
      <alignment/>
    </xf>
    <xf numFmtId="164" fontId="9" fillId="33" borderId="59" xfId="0" applyNumberFormat="1" applyFont="1" applyFill="1" applyBorder="1" applyAlignment="1">
      <alignment/>
    </xf>
    <xf numFmtId="164" fontId="9" fillId="33" borderId="57" xfId="0" applyNumberFormat="1" applyFont="1" applyFill="1" applyBorder="1" applyAlignment="1">
      <alignment horizontal="right"/>
    </xf>
    <xf numFmtId="3" fontId="9" fillId="33" borderId="59" xfId="0" applyNumberFormat="1" applyFont="1" applyFill="1" applyBorder="1" applyAlignment="1">
      <alignment/>
    </xf>
    <xf numFmtId="3" fontId="9" fillId="33" borderId="60" xfId="0" applyNumberFormat="1" applyFont="1" applyFill="1" applyBorder="1" applyAlignment="1">
      <alignment/>
    </xf>
    <xf numFmtId="3" fontId="9" fillId="33" borderId="56" xfId="0" applyNumberFormat="1" applyFont="1" applyFill="1" applyBorder="1" applyAlignment="1">
      <alignment/>
    </xf>
    <xf numFmtId="164" fontId="9" fillId="33" borderId="61" xfId="0" applyNumberFormat="1" applyFont="1" applyFill="1" applyBorder="1" applyAlignment="1">
      <alignment horizontal="right"/>
    </xf>
    <xf numFmtId="164" fontId="9" fillId="33" borderId="46" xfId="0" applyNumberFormat="1" applyFont="1" applyFill="1" applyBorder="1" applyAlignment="1">
      <alignment/>
    </xf>
    <xf numFmtId="164" fontId="9" fillId="33" borderId="0" xfId="0" applyNumberFormat="1" applyFont="1" applyFill="1" applyBorder="1" applyAlignment="1">
      <alignment/>
    </xf>
    <xf numFmtId="164" fontId="9" fillId="33" borderId="38" xfId="0" applyNumberFormat="1" applyFont="1" applyFill="1" applyBorder="1" applyAlignment="1">
      <alignment/>
    </xf>
    <xf numFmtId="164" fontId="9" fillId="33" borderId="62" xfId="0" applyNumberFormat="1" applyFont="1" applyFill="1" applyBorder="1" applyAlignment="1">
      <alignment/>
    </xf>
    <xf numFmtId="164" fontId="9" fillId="33" borderId="0" xfId="0" applyNumberFormat="1" applyFont="1" applyFill="1" applyBorder="1" applyAlignment="1">
      <alignment horizontal="right"/>
    </xf>
    <xf numFmtId="3" fontId="9" fillId="33" borderId="38" xfId="0" applyNumberFormat="1" applyFont="1" applyFill="1" applyBorder="1" applyAlignment="1">
      <alignment/>
    </xf>
    <xf numFmtId="164" fontId="9" fillId="33" borderId="63" xfId="0" applyNumberFormat="1" applyFont="1" applyFill="1" applyBorder="1" applyAlignment="1">
      <alignment/>
    </xf>
    <xf numFmtId="164" fontId="9" fillId="33" borderId="64" xfId="0" applyNumberFormat="1" applyFont="1" applyFill="1" applyBorder="1" applyAlignment="1">
      <alignment/>
    </xf>
    <xf numFmtId="164" fontId="9" fillId="33" borderId="65" xfId="0" applyNumberFormat="1" applyFont="1" applyFill="1" applyBorder="1" applyAlignment="1">
      <alignment/>
    </xf>
    <xf numFmtId="164" fontId="9" fillId="33" borderId="66" xfId="0" applyNumberFormat="1" applyFont="1" applyFill="1" applyBorder="1" applyAlignment="1">
      <alignment/>
    </xf>
    <xf numFmtId="164" fontId="9" fillId="33" borderId="67" xfId="0" applyNumberFormat="1" applyFont="1" applyFill="1" applyBorder="1" applyAlignment="1">
      <alignment horizontal="right"/>
    </xf>
    <xf numFmtId="3" fontId="9" fillId="33" borderId="68" xfId="0" applyNumberFormat="1" applyFont="1" applyFill="1" applyBorder="1" applyAlignment="1">
      <alignment/>
    </xf>
    <xf numFmtId="3" fontId="9" fillId="33" borderId="39" xfId="0" applyNumberFormat="1" applyFont="1" applyFill="1" applyBorder="1" applyAlignment="1">
      <alignment/>
    </xf>
    <xf numFmtId="164" fontId="9" fillId="33" borderId="69" xfId="0" applyNumberFormat="1" applyFont="1" applyFill="1" applyBorder="1" applyAlignment="1">
      <alignment/>
    </xf>
    <xf numFmtId="164" fontId="9" fillId="33" borderId="70" xfId="0" applyNumberFormat="1" applyFont="1" applyFill="1" applyBorder="1" applyAlignment="1">
      <alignment/>
    </xf>
    <xf numFmtId="164" fontId="9" fillId="33" borderId="47" xfId="0" applyNumberFormat="1" applyFont="1" applyFill="1" applyBorder="1" applyAlignment="1">
      <alignment/>
    </xf>
    <xf numFmtId="164" fontId="9" fillId="33" borderId="71" xfId="0" applyNumberFormat="1" applyFont="1" applyFill="1" applyBorder="1" applyAlignment="1">
      <alignment/>
    </xf>
    <xf numFmtId="164" fontId="9" fillId="33" borderId="72" xfId="0" applyNumberFormat="1" applyFont="1" applyFill="1" applyBorder="1" applyAlignment="1">
      <alignment/>
    </xf>
    <xf numFmtId="3" fontId="9" fillId="33" borderId="73" xfId="0" applyNumberFormat="1" applyFont="1" applyFill="1" applyBorder="1" applyAlignment="1">
      <alignment/>
    </xf>
    <xf numFmtId="3" fontId="9" fillId="33" borderId="74" xfId="0" applyNumberFormat="1" applyFont="1" applyFill="1" applyBorder="1" applyAlignment="1">
      <alignment/>
    </xf>
    <xf numFmtId="3" fontId="9" fillId="33" borderId="69" xfId="0" applyNumberFormat="1" applyFont="1" applyFill="1" applyBorder="1" applyAlignment="1">
      <alignment/>
    </xf>
    <xf numFmtId="3" fontId="9" fillId="33" borderId="40" xfId="0" applyNumberFormat="1" applyFont="1" applyFill="1" applyBorder="1" applyAlignment="1">
      <alignment/>
    </xf>
    <xf numFmtId="3" fontId="9" fillId="33" borderId="48" xfId="0" applyNumberFormat="1" applyFont="1" applyFill="1" applyBorder="1" applyAlignment="1">
      <alignment/>
    </xf>
    <xf numFmtId="3" fontId="9" fillId="33" borderId="49" xfId="0" applyNumberFormat="1" applyFont="1" applyFill="1" applyBorder="1" applyAlignment="1">
      <alignment/>
    </xf>
    <xf numFmtId="0" fontId="9" fillId="33" borderId="50" xfId="0" applyFont="1" applyFill="1" applyBorder="1" applyAlignment="1">
      <alignment/>
    </xf>
    <xf numFmtId="0" fontId="9" fillId="33" borderId="51" xfId="0" applyFont="1" applyFill="1" applyBorder="1" applyAlignment="1">
      <alignment/>
    </xf>
    <xf numFmtId="0" fontId="9" fillId="33" borderId="49" xfId="0" applyFont="1" applyFill="1" applyBorder="1" applyAlignment="1">
      <alignment/>
    </xf>
    <xf numFmtId="0" fontId="9" fillId="33" borderId="67" xfId="0" applyFont="1" applyFill="1" applyBorder="1" applyAlignment="1">
      <alignment horizontal="right"/>
    </xf>
    <xf numFmtId="3" fontId="9" fillId="33" borderId="42" xfId="0" applyNumberFormat="1" applyFont="1" applyFill="1" applyBorder="1" applyAlignment="1">
      <alignment/>
    </xf>
    <xf numFmtId="164" fontId="9" fillId="33" borderId="75" xfId="0" applyNumberFormat="1" applyFont="1" applyFill="1" applyBorder="1" applyAlignment="1">
      <alignment/>
    </xf>
    <xf numFmtId="164" fontId="9" fillId="33" borderId="76" xfId="0" applyNumberFormat="1" applyFont="1" applyFill="1" applyBorder="1" applyAlignment="1">
      <alignment/>
    </xf>
    <xf numFmtId="164" fontId="9" fillId="33" borderId="77" xfId="0" applyNumberFormat="1" applyFont="1" applyFill="1" applyBorder="1" applyAlignment="1">
      <alignment/>
    </xf>
    <xf numFmtId="3" fontId="9" fillId="33" borderId="71" xfId="0" applyNumberFormat="1" applyFont="1" applyFill="1" applyBorder="1" applyAlignment="1">
      <alignment/>
    </xf>
    <xf numFmtId="0" fontId="0" fillId="33" borderId="41" xfId="0" applyFill="1" applyBorder="1" applyAlignment="1">
      <alignment/>
    </xf>
    <xf numFmtId="3" fontId="9" fillId="33" borderId="62" xfId="0" applyNumberFormat="1" applyFont="1" applyFill="1" applyBorder="1" applyAlignment="1">
      <alignment/>
    </xf>
    <xf numFmtId="164" fontId="9" fillId="33" borderId="78" xfId="0" applyNumberFormat="1" applyFont="1" applyFill="1" applyBorder="1" applyAlignment="1">
      <alignment/>
    </xf>
    <xf numFmtId="164" fontId="9" fillId="33" borderId="79" xfId="0" applyNumberFormat="1" applyFont="1" applyFill="1" applyBorder="1" applyAlignment="1">
      <alignment/>
    </xf>
    <xf numFmtId="164" fontId="9" fillId="33" borderId="52" xfId="0" applyNumberFormat="1" applyFont="1" applyFill="1" applyBorder="1" applyAlignment="1">
      <alignment horizontal="right"/>
    </xf>
    <xf numFmtId="164" fontId="9" fillId="33" borderId="80" xfId="0" applyNumberFormat="1" applyFont="1" applyFill="1" applyBorder="1" applyAlignment="1">
      <alignment/>
    </xf>
    <xf numFmtId="164" fontId="9" fillId="33" borderId="81" xfId="0" applyNumberFormat="1" applyFont="1" applyFill="1" applyBorder="1" applyAlignment="1">
      <alignment/>
    </xf>
    <xf numFmtId="164" fontId="9" fillId="33" borderId="82" xfId="0" applyNumberFormat="1" applyFont="1" applyFill="1" applyBorder="1" applyAlignment="1">
      <alignment/>
    </xf>
    <xf numFmtId="164" fontId="9" fillId="33" borderId="83" xfId="0" applyNumberFormat="1" applyFont="1" applyFill="1" applyBorder="1" applyAlignment="1">
      <alignment/>
    </xf>
    <xf numFmtId="3" fontId="9" fillId="33" borderId="82" xfId="0" applyNumberFormat="1" applyFont="1" applyFill="1" applyBorder="1" applyAlignment="1">
      <alignment/>
    </xf>
    <xf numFmtId="164" fontId="9" fillId="33" borderId="84" xfId="0" applyNumberFormat="1" applyFont="1" applyFill="1" applyBorder="1" applyAlignment="1">
      <alignment/>
    </xf>
    <xf numFmtId="164" fontId="9" fillId="33" borderId="85" xfId="0" applyNumberFormat="1" applyFont="1" applyFill="1" applyBorder="1" applyAlignment="1">
      <alignment/>
    </xf>
    <xf numFmtId="164" fontId="9" fillId="33" borderId="86" xfId="0" applyNumberFormat="1" applyFont="1" applyFill="1" applyBorder="1" applyAlignment="1">
      <alignment/>
    </xf>
    <xf numFmtId="3" fontId="9" fillId="33" borderId="85" xfId="0" applyNumberFormat="1" applyFont="1" applyFill="1" applyBorder="1" applyAlignment="1">
      <alignment/>
    </xf>
    <xf numFmtId="164" fontId="9" fillId="33" borderId="43" xfId="0" applyNumberFormat="1" applyFont="1" applyFill="1" applyBorder="1" applyAlignment="1">
      <alignment horizontal="right"/>
    </xf>
    <xf numFmtId="165" fontId="9" fillId="33" borderId="41" xfId="0" applyNumberFormat="1" applyFont="1" applyFill="1" applyBorder="1" applyAlignment="1">
      <alignment/>
    </xf>
    <xf numFmtId="165" fontId="9" fillId="33" borderId="50" xfId="0" applyNumberFormat="1" applyFont="1" applyFill="1" applyBorder="1" applyAlignment="1">
      <alignment/>
    </xf>
    <xf numFmtId="165" fontId="9" fillId="33" borderId="82" xfId="0" applyNumberFormat="1" applyFont="1" applyFill="1" applyBorder="1" applyAlignment="1">
      <alignment/>
    </xf>
    <xf numFmtId="165" fontId="9" fillId="33" borderId="38" xfId="0" applyNumberFormat="1" applyFont="1" applyFill="1" applyBorder="1" applyAlignment="1">
      <alignment/>
    </xf>
    <xf numFmtId="164" fontId="9" fillId="33" borderId="87" xfId="0" applyNumberFormat="1" applyFont="1" applyFill="1" applyBorder="1" applyAlignment="1">
      <alignment/>
    </xf>
    <xf numFmtId="165" fontId="9" fillId="33" borderId="85" xfId="0" applyNumberFormat="1" applyFont="1" applyFill="1" applyBorder="1" applyAlignment="1">
      <alignment/>
    </xf>
    <xf numFmtId="165" fontId="9" fillId="33" borderId="65" xfId="0" applyNumberFormat="1" applyFont="1" applyFill="1" applyBorder="1" applyAlignment="1">
      <alignment/>
    </xf>
    <xf numFmtId="0" fontId="0" fillId="33" borderId="88" xfId="0" applyFill="1" applyBorder="1" applyAlignment="1">
      <alignment/>
    </xf>
    <xf numFmtId="164" fontId="0" fillId="33" borderId="13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89" xfId="0" applyNumberFormat="1" applyFill="1" applyBorder="1" applyAlignment="1">
      <alignment/>
    </xf>
    <xf numFmtId="164" fontId="0" fillId="33" borderId="90" xfId="0" applyNumberFormat="1" applyFill="1" applyBorder="1" applyAlignment="1">
      <alignment/>
    </xf>
    <xf numFmtId="165" fontId="0" fillId="33" borderId="88" xfId="0" applyNumberFormat="1" applyFill="1" applyBorder="1" applyAlignment="1">
      <alignment/>
    </xf>
    <xf numFmtId="164" fontId="0" fillId="33" borderId="91" xfId="0" applyNumberFormat="1" applyFill="1" applyBorder="1" applyAlignment="1">
      <alignment/>
    </xf>
    <xf numFmtId="3" fontId="0" fillId="33" borderId="89" xfId="0" applyNumberFormat="1" applyFill="1" applyBorder="1" applyAlignment="1">
      <alignment/>
    </xf>
    <xf numFmtId="3" fontId="0" fillId="33" borderId="92" xfId="0" applyNumberFormat="1" applyFill="1" applyBorder="1" applyAlignment="1">
      <alignment/>
    </xf>
    <xf numFmtId="3" fontId="0" fillId="33" borderId="13" xfId="0" applyNumberFormat="1" applyFill="1" applyBorder="1" applyAlignment="1">
      <alignment/>
    </xf>
    <xf numFmtId="0" fontId="0" fillId="33" borderId="0" xfId="0" applyFill="1" applyBorder="1" applyAlignment="1">
      <alignment/>
    </xf>
    <xf numFmtId="164" fontId="0" fillId="33" borderId="0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28" xfId="0" applyFont="1" applyFill="1" applyBorder="1" applyAlignment="1">
      <alignment horizontal="centerContinuous"/>
    </xf>
    <xf numFmtId="0" fontId="5" fillId="33" borderId="11" xfId="0" applyFont="1" applyFill="1" applyBorder="1" applyAlignment="1">
      <alignment horizontal="center"/>
    </xf>
    <xf numFmtId="0" fontId="5" fillId="33" borderId="93" xfId="0" applyFont="1" applyFill="1" applyBorder="1" applyAlignment="1">
      <alignment horizontal="centerContinuous"/>
    </xf>
    <xf numFmtId="0" fontId="5" fillId="33" borderId="16" xfId="0" applyFont="1" applyFill="1" applyBorder="1" applyAlignment="1">
      <alignment horizontal="centerContinuous"/>
    </xf>
    <xf numFmtId="0" fontId="5" fillId="33" borderId="94" xfId="0" applyFont="1" applyFill="1" applyBorder="1" applyAlignment="1">
      <alignment horizontal="center"/>
    </xf>
    <xf numFmtId="0" fontId="5" fillId="33" borderId="9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Continuous"/>
    </xf>
    <xf numFmtId="0" fontId="5" fillId="33" borderId="20" xfId="0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0" fontId="5" fillId="33" borderId="94" xfId="0" applyFont="1" applyFill="1" applyBorder="1" applyAlignment="1">
      <alignment/>
    </xf>
    <xf numFmtId="0" fontId="5" fillId="33" borderId="93" xfId="0" applyFont="1" applyFill="1" applyBorder="1" applyAlignment="1">
      <alignment horizontal="center"/>
    </xf>
    <xf numFmtId="0" fontId="1" fillId="33" borderId="96" xfId="0" applyFont="1" applyFill="1" applyBorder="1" applyAlignment="1">
      <alignment horizontal="center"/>
    </xf>
    <xf numFmtId="0" fontId="1" fillId="33" borderId="97" xfId="0" applyFont="1" applyFill="1" applyBorder="1" applyAlignment="1">
      <alignment horizontal="centerContinuous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164" fontId="0" fillId="33" borderId="98" xfId="0" applyNumberFormat="1" applyFill="1" applyBorder="1" applyAlignment="1">
      <alignment/>
    </xf>
    <xf numFmtId="164" fontId="0" fillId="33" borderId="99" xfId="0" applyNumberFormat="1" applyFill="1" applyBorder="1" applyAlignment="1">
      <alignment/>
    </xf>
    <xf numFmtId="164" fontId="0" fillId="33" borderId="12" xfId="0" applyNumberFormat="1" applyFill="1" applyBorder="1" applyAlignment="1">
      <alignment/>
    </xf>
    <xf numFmtId="0" fontId="0" fillId="33" borderId="100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31" xfId="0" applyFont="1" applyFill="1" applyBorder="1" applyAlignment="1">
      <alignment horizontal="center"/>
    </xf>
    <xf numFmtId="164" fontId="0" fillId="33" borderId="101" xfId="0" applyNumberFormat="1" applyFill="1" applyBorder="1" applyAlignment="1">
      <alignment/>
    </xf>
    <xf numFmtId="0" fontId="0" fillId="33" borderId="102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ont="1" applyFill="1" applyBorder="1" applyAlignment="1">
      <alignment horizontal="left"/>
    </xf>
    <xf numFmtId="164" fontId="9" fillId="33" borderId="43" xfId="0" applyNumberFormat="1" applyFont="1" applyFill="1" applyBorder="1" applyAlignment="1">
      <alignment/>
    </xf>
    <xf numFmtId="164" fontId="9" fillId="33" borderId="103" xfId="0" applyNumberFormat="1" applyFont="1" applyFill="1" applyBorder="1" applyAlignment="1">
      <alignment/>
    </xf>
    <xf numFmtId="164" fontId="9" fillId="33" borderId="104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9" fillId="33" borderId="104" xfId="0" applyNumberFormat="1" applyFont="1" applyFill="1" applyBorder="1" applyAlignment="1">
      <alignment/>
    </xf>
    <xf numFmtId="3" fontId="9" fillId="33" borderId="105" xfId="0" applyNumberFormat="1" applyFont="1" applyFill="1" applyBorder="1" applyAlignment="1">
      <alignment/>
    </xf>
    <xf numFmtId="0" fontId="0" fillId="33" borderId="47" xfId="0" applyFont="1" applyFill="1" applyBorder="1" applyAlignment="1">
      <alignment horizontal="left"/>
    </xf>
    <xf numFmtId="164" fontId="9" fillId="33" borderId="106" xfId="0" applyNumberFormat="1" applyFont="1" applyFill="1" applyBorder="1" applyAlignment="1">
      <alignment/>
    </xf>
    <xf numFmtId="164" fontId="9" fillId="33" borderId="107" xfId="0" applyNumberFormat="1" applyFont="1" applyFill="1" applyBorder="1" applyAlignment="1">
      <alignment/>
    </xf>
    <xf numFmtId="165" fontId="9" fillId="33" borderId="72" xfId="0" applyNumberFormat="1" applyFont="1" applyFill="1" applyBorder="1" applyAlignment="1">
      <alignment/>
    </xf>
    <xf numFmtId="3" fontId="9" fillId="33" borderId="71" xfId="0" applyNumberFormat="1" applyFont="1" applyFill="1" applyBorder="1" applyAlignment="1">
      <alignment horizontal="right"/>
    </xf>
    <xf numFmtId="164" fontId="9" fillId="33" borderId="108" xfId="0" applyNumberFormat="1" applyFont="1" applyFill="1" applyBorder="1" applyAlignment="1">
      <alignment/>
    </xf>
    <xf numFmtId="164" fontId="9" fillId="33" borderId="109" xfId="0" applyNumberFormat="1" applyFont="1" applyFill="1" applyBorder="1" applyAlignment="1">
      <alignment/>
    </xf>
    <xf numFmtId="165" fontId="9" fillId="33" borderId="110" xfId="0" applyNumberFormat="1" applyFont="1" applyFill="1" applyBorder="1" applyAlignment="1">
      <alignment/>
    </xf>
    <xf numFmtId="164" fontId="9" fillId="33" borderId="42" xfId="0" applyNumberFormat="1" applyFont="1" applyFill="1" applyBorder="1" applyAlignment="1">
      <alignment/>
    </xf>
    <xf numFmtId="164" fontId="9" fillId="33" borderId="52" xfId="0" applyNumberFormat="1" applyFont="1" applyFill="1" applyBorder="1" applyAlignment="1">
      <alignment/>
    </xf>
    <xf numFmtId="164" fontId="9" fillId="33" borderId="111" xfId="0" applyNumberFormat="1" applyFont="1" applyFill="1" applyBorder="1" applyAlignment="1">
      <alignment/>
    </xf>
    <xf numFmtId="165" fontId="9" fillId="33" borderId="73" xfId="0" applyNumberFormat="1" applyFont="1" applyFill="1" applyBorder="1" applyAlignment="1">
      <alignment/>
    </xf>
    <xf numFmtId="164" fontId="9" fillId="33" borderId="71" xfId="0" applyNumberFormat="1" applyFont="1" applyFill="1" applyBorder="1" applyAlignment="1">
      <alignment/>
    </xf>
    <xf numFmtId="3" fontId="9" fillId="33" borderId="70" xfId="0" applyNumberFormat="1" applyFont="1" applyFill="1" applyBorder="1" applyAlignment="1">
      <alignment/>
    </xf>
    <xf numFmtId="164" fontId="9" fillId="33" borderId="61" xfId="0" applyNumberFormat="1" applyFont="1" applyFill="1" applyBorder="1" applyAlignment="1">
      <alignment/>
    </xf>
    <xf numFmtId="164" fontId="9" fillId="33" borderId="112" xfId="0" applyNumberFormat="1" applyFont="1" applyFill="1" applyBorder="1" applyAlignment="1">
      <alignment/>
    </xf>
    <xf numFmtId="165" fontId="9" fillId="33" borderId="55" xfId="0" applyNumberFormat="1" applyFont="1" applyFill="1" applyBorder="1" applyAlignment="1">
      <alignment/>
    </xf>
    <xf numFmtId="0" fontId="0" fillId="33" borderId="41" xfId="0" applyFont="1" applyFill="1" applyBorder="1" applyAlignment="1">
      <alignment horizontal="left"/>
    </xf>
    <xf numFmtId="164" fontId="9" fillId="33" borderId="113" xfId="0" applyNumberFormat="1" applyFont="1" applyFill="1" applyBorder="1" applyAlignment="1">
      <alignment/>
    </xf>
    <xf numFmtId="164" fontId="9" fillId="33" borderId="114" xfId="0" applyNumberFormat="1" applyFont="1" applyFill="1" applyBorder="1" applyAlignment="1">
      <alignment/>
    </xf>
    <xf numFmtId="164" fontId="9" fillId="33" borderId="115" xfId="0" applyNumberFormat="1" applyFont="1" applyFill="1" applyBorder="1" applyAlignment="1">
      <alignment/>
    </xf>
    <xf numFmtId="164" fontId="9" fillId="33" borderId="116" xfId="0" applyNumberFormat="1" applyFont="1" applyFill="1" applyBorder="1" applyAlignment="1">
      <alignment/>
    </xf>
    <xf numFmtId="165" fontId="9" fillId="33" borderId="117" xfId="0" applyNumberFormat="1" applyFont="1" applyFill="1" applyBorder="1" applyAlignment="1">
      <alignment/>
    </xf>
    <xf numFmtId="165" fontId="9" fillId="33" borderId="118" xfId="0" applyNumberFormat="1" applyFont="1" applyFill="1" applyBorder="1" applyAlignment="1">
      <alignment/>
    </xf>
    <xf numFmtId="165" fontId="9" fillId="33" borderId="119" xfId="0" applyNumberFormat="1" applyFont="1" applyFill="1" applyBorder="1" applyAlignment="1">
      <alignment/>
    </xf>
    <xf numFmtId="164" fontId="9" fillId="33" borderId="62" xfId="0" applyNumberFormat="1" applyFont="1" applyFill="1" applyBorder="1" applyAlignment="1">
      <alignment/>
    </xf>
    <xf numFmtId="165" fontId="9" fillId="33" borderId="47" xfId="0" applyNumberFormat="1" applyFont="1" applyFill="1" applyBorder="1" applyAlignment="1">
      <alignment/>
    </xf>
    <xf numFmtId="164" fontId="9" fillId="33" borderId="67" xfId="0" applyNumberFormat="1" applyFont="1" applyFill="1" applyBorder="1" applyAlignment="1">
      <alignment/>
    </xf>
    <xf numFmtId="164" fontId="9" fillId="33" borderId="120" xfId="0" applyNumberFormat="1" applyFont="1" applyFill="1" applyBorder="1" applyAlignment="1">
      <alignment/>
    </xf>
    <xf numFmtId="164" fontId="9" fillId="33" borderId="121" xfId="0" applyNumberFormat="1" applyFont="1" applyFill="1" applyBorder="1" applyAlignment="1">
      <alignment/>
    </xf>
    <xf numFmtId="164" fontId="9" fillId="33" borderId="122" xfId="0" applyNumberFormat="1" applyFont="1" applyFill="1" applyBorder="1" applyAlignment="1">
      <alignment/>
    </xf>
    <xf numFmtId="3" fontId="9" fillId="33" borderId="62" xfId="0" applyNumberFormat="1" applyFont="1" applyFill="1" applyBorder="1" applyAlignment="1">
      <alignment horizontal="right"/>
    </xf>
    <xf numFmtId="165" fontId="9" fillId="33" borderId="71" xfId="0" applyNumberFormat="1" applyFont="1" applyFill="1" applyBorder="1" applyAlignment="1">
      <alignment/>
    </xf>
    <xf numFmtId="3" fontId="9" fillId="33" borderId="87" xfId="0" applyNumberFormat="1" applyFont="1" applyFill="1" applyBorder="1" applyAlignment="1">
      <alignment/>
    </xf>
    <xf numFmtId="3" fontId="9" fillId="33" borderId="84" xfId="0" applyNumberFormat="1" applyFont="1" applyFill="1" applyBorder="1" applyAlignment="1">
      <alignment/>
    </xf>
    <xf numFmtId="3" fontId="9" fillId="33" borderId="123" xfId="0" applyNumberFormat="1" applyFont="1" applyFill="1" applyBorder="1" applyAlignment="1">
      <alignment/>
    </xf>
    <xf numFmtId="3" fontId="9" fillId="33" borderId="124" xfId="0" applyNumberFormat="1" applyFont="1" applyFill="1" applyBorder="1" applyAlignment="1">
      <alignment/>
    </xf>
    <xf numFmtId="3" fontId="9" fillId="33" borderId="71" xfId="0" applyNumberFormat="1" applyFont="1" applyFill="1" applyBorder="1" applyAlignment="1">
      <alignment/>
    </xf>
    <xf numFmtId="0" fontId="9" fillId="33" borderId="70" xfId="0" applyFont="1" applyFill="1" applyBorder="1" applyAlignment="1">
      <alignment/>
    </xf>
    <xf numFmtId="0" fontId="0" fillId="33" borderId="16" xfId="0" applyFont="1" applyFill="1" applyBorder="1" applyAlignment="1">
      <alignment horizontal="left"/>
    </xf>
    <xf numFmtId="164" fontId="9" fillId="33" borderId="93" xfId="0" applyNumberFormat="1" applyFont="1" applyFill="1" applyBorder="1" applyAlignment="1">
      <alignment/>
    </xf>
    <xf numFmtId="164" fontId="9" fillId="33" borderId="19" xfId="0" applyNumberFormat="1" applyFont="1" applyFill="1" applyBorder="1" applyAlignment="1">
      <alignment/>
    </xf>
    <xf numFmtId="164" fontId="9" fillId="33" borderId="94" xfId="0" applyNumberFormat="1" applyFont="1" applyFill="1" applyBorder="1" applyAlignment="1">
      <alignment/>
    </xf>
    <xf numFmtId="164" fontId="9" fillId="33" borderId="95" xfId="0" applyNumberFormat="1" applyFont="1" applyFill="1" applyBorder="1" applyAlignment="1">
      <alignment/>
    </xf>
    <xf numFmtId="165" fontId="9" fillId="33" borderId="16" xfId="0" applyNumberFormat="1" applyFont="1" applyFill="1" applyBorder="1" applyAlignment="1">
      <alignment/>
    </xf>
    <xf numFmtId="164" fontId="9" fillId="33" borderId="90" xfId="0" applyNumberFormat="1" applyFont="1" applyFill="1" applyBorder="1" applyAlignment="1">
      <alignment/>
    </xf>
    <xf numFmtId="3" fontId="9" fillId="33" borderId="19" xfId="0" applyNumberFormat="1" applyFont="1" applyFill="1" applyBorder="1" applyAlignment="1">
      <alignment/>
    </xf>
    <xf numFmtId="3" fontId="9" fillId="33" borderId="17" xfId="0" applyNumberFormat="1" applyFont="1" applyFill="1" applyBorder="1" applyAlignment="1">
      <alignment/>
    </xf>
    <xf numFmtId="3" fontId="9" fillId="33" borderId="92" xfId="0" applyNumberFormat="1" applyFont="1" applyFill="1" applyBorder="1" applyAlignment="1">
      <alignment/>
    </xf>
    <xf numFmtId="165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25" xfId="0" applyFont="1" applyFill="1" applyBorder="1" applyAlignment="1">
      <alignment horizontal="center"/>
    </xf>
    <xf numFmtId="0" fontId="5" fillId="33" borderId="1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127" xfId="0" applyFont="1" applyFill="1" applyBorder="1" applyAlignment="1">
      <alignment horizontal="center"/>
    </xf>
    <xf numFmtId="3" fontId="9" fillId="33" borderId="67" xfId="0" applyNumberFormat="1" applyFont="1" applyFill="1" applyBorder="1" applyAlignment="1">
      <alignment horizontal="right"/>
    </xf>
    <xf numFmtId="3" fontId="9" fillId="33" borderId="43" xfId="0" applyNumberFormat="1" applyFont="1" applyFill="1" applyBorder="1" applyAlignment="1">
      <alignment horizontal="right"/>
    </xf>
    <xf numFmtId="164" fontId="9" fillId="33" borderId="43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/>
    </xf>
    <xf numFmtId="0" fontId="5" fillId="33" borderId="128" xfId="0" applyFont="1" applyFill="1" applyBorder="1" applyAlignment="1">
      <alignment horizontal="center"/>
    </xf>
    <xf numFmtId="0" fontId="5" fillId="33" borderId="129" xfId="0" applyFont="1" applyFill="1" applyBorder="1" applyAlignment="1">
      <alignment horizontal="center"/>
    </xf>
    <xf numFmtId="0" fontId="0" fillId="33" borderId="126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30.75390625" style="4" customWidth="1"/>
    <col min="2" max="11" width="10.75390625" style="4" customWidth="1"/>
    <col min="12" max="16384" width="9.125" style="4" customWidth="1"/>
  </cols>
  <sheetData>
    <row r="1" spans="1:8" ht="18">
      <c r="A1" s="1"/>
      <c r="B1" s="2" t="s">
        <v>16</v>
      </c>
      <c r="C1" s="3"/>
      <c r="D1" s="3"/>
      <c r="E1" s="3"/>
      <c r="F1" s="3"/>
      <c r="G1" s="1"/>
      <c r="H1" s="1"/>
    </row>
    <row r="2" spans="2:8" ht="15.75">
      <c r="B2" s="238" t="s">
        <v>49</v>
      </c>
      <c r="C2" s="238"/>
      <c r="D2" s="238"/>
      <c r="E2" s="238"/>
      <c r="F2" s="238"/>
      <c r="G2" s="238"/>
      <c r="H2" s="238"/>
    </row>
    <row r="3" spans="3:11" ht="12.75">
      <c r="C3" s="5"/>
      <c r="D3" s="5"/>
      <c r="E3" s="5"/>
      <c r="K3" s="4" t="s">
        <v>50</v>
      </c>
    </row>
    <row r="4" spans="6:11" ht="13.5" thickBot="1">
      <c r="F4" s="6"/>
      <c r="H4" s="7"/>
      <c r="K4" s="4" t="s">
        <v>11</v>
      </c>
    </row>
    <row r="5" spans="1:11" ht="13.5" thickBot="1">
      <c r="A5" s="8"/>
      <c r="B5" s="239" t="s">
        <v>1</v>
      </c>
      <c r="C5" s="239"/>
      <c r="D5" s="242" t="s">
        <v>31</v>
      </c>
      <c r="E5" s="247"/>
      <c r="F5" s="9" t="s">
        <v>9</v>
      </c>
      <c r="G5" s="240" t="s">
        <v>21</v>
      </c>
      <c r="H5" s="241"/>
      <c r="I5" s="240" t="s">
        <v>32</v>
      </c>
      <c r="J5" s="243"/>
      <c r="K5" s="10" t="s">
        <v>48</v>
      </c>
    </row>
    <row r="6" spans="1:11" ht="13.5" thickBot="1">
      <c r="A6" s="11"/>
      <c r="B6" s="12" t="s">
        <v>2</v>
      </c>
      <c r="C6" s="13" t="s">
        <v>3</v>
      </c>
      <c r="D6" s="14" t="s">
        <v>30</v>
      </c>
      <c r="E6" s="15" t="s">
        <v>23</v>
      </c>
      <c r="F6" s="16" t="s">
        <v>35</v>
      </c>
      <c r="G6" s="17"/>
      <c r="H6" s="18" t="s">
        <v>37</v>
      </c>
      <c r="I6" s="19" t="s">
        <v>13</v>
      </c>
      <c r="J6" s="20" t="s">
        <v>20</v>
      </c>
      <c r="K6" s="21" t="s">
        <v>37</v>
      </c>
    </row>
    <row r="7" spans="1:11" ht="13.5" thickBot="1">
      <c r="A7" s="22" t="s">
        <v>0</v>
      </c>
      <c r="B7" s="23">
        <v>1</v>
      </c>
      <c r="C7" s="24">
        <v>2</v>
      </c>
      <c r="D7" s="25">
        <v>3</v>
      </c>
      <c r="E7" s="26">
        <v>4</v>
      </c>
      <c r="F7" s="22">
        <v>5</v>
      </c>
      <c r="G7" s="27">
        <v>6</v>
      </c>
      <c r="H7" s="28">
        <v>7</v>
      </c>
      <c r="I7" s="29">
        <v>8</v>
      </c>
      <c r="J7" s="30">
        <v>9</v>
      </c>
      <c r="K7" s="30">
        <v>10</v>
      </c>
    </row>
    <row r="8" spans="1:11" ht="12.75">
      <c r="A8" s="31" t="s">
        <v>4</v>
      </c>
      <c r="B8" s="32"/>
      <c r="C8" s="33"/>
      <c r="D8" s="34"/>
      <c r="E8" s="35"/>
      <c r="F8" s="33"/>
      <c r="G8" s="36"/>
      <c r="H8" s="33"/>
      <c r="I8" s="37"/>
      <c r="J8" s="38"/>
      <c r="K8" s="39"/>
    </row>
    <row r="9" spans="1:11" ht="13.5" thickBot="1">
      <c r="A9" s="40" t="s">
        <v>17</v>
      </c>
      <c r="B9" s="41"/>
      <c r="C9" s="42"/>
      <c r="D9" s="43"/>
      <c r="E9" s="44"/>
      <c r="F9" s="42"/>
      <c r="G9" s="45"/>
      <c r="H9" s="46"/>
      <c r="I9" s="47"/>
      <c r="J9" s="48"/>
      <c r="K9" s="49"/>
    </row>
    <row r="10" spans="1:11" ht="13.5" thickTop="1">
      <c r="A10" s="50" t="s">
        <v>39</v>
      </c>
      <c r="B10" s="51">
        <f>1533384-87268</f>
        <v>1446116</v>
      </c>
      <c r="C10" s="52">
        <v>1500961</v>
      </c>
      <c r="D10" s="53">
        <v>632977</v>
      </c>
      <c r="E10" s="54">
        <v>65836</v>
      </c>
      <c r="F10" s="52">
        <v>87268</v>
      </c>
      <c r="G10" s="55">
        <f>B10+F10-C10</f>
        <v>32423</v>
      </c>
      <c r="H10" s="56"/>
      <c r="I10" s="57"/>
      <c r="J10" s="58"/>
      <c r="K10" s="59"/>
    </row>
    <row r="11" spans="1:11" ht="12.75">
      <c r="A11" s="60" t="s">
        <v>10</v>
      </c>
      <c r="B11" s="61">
        <v>12110</v>
      </c>
      <c r="C11" s="62">
        <v>10460</v>
      </c>
      <c r="D11" s="63">
        <v>392</v>
      </c>
      <c r="E11" s="64">
        <v>7</v>
      </c>
      <c r="F11" s="62">
        <v>0</v>
      </c>
      <c r="G11" s="65">
        <f>B11-C11</f>
        <v>1650</v>
      </c>
      <c r="H11" s="66">
        <f>G10+G11</f>
        <v>34073</v>
      </c>
      <c r="I11" s="67"/>
      <c r="J11" s="68">
        <v>34073</v>
      </c>
      <c r="K11" s="59">
        <v>1073848</v>
      </c>
    </row>
    <row r="12" spans="1:11" ht="12.75">
      <c r="A12" s="69" t="s">
        <v>36</v>
      </c>
      <c r="B12" s="70">
        <f>67204-64894</f>
        <v>2310</v>
      </c>
      <c r="C12" s="71">
        <v>67000</v>
      </c>
      <c r="D12" s="72">
        <v>39574</v>
      </c>
      <c r="E12" s="73">
        <v>471</v>
      </c>
      <c r="F12" s="71">
        <v>64894</v>
      </c>
      <c r="G12" s="74">
        <f>B12+F12-C12</f>
        <v>204</v>
      </c>
      <c r="H12" s="75">
        <f>G12</f>
        <v>204</v>
      </c>
      <c r="I12" s="76">
        <v>163</v>
      </c>
      <c r="J12" s="77">
        <v>41</v>
      </c>
      <c r="K12" s="78">
        <v>27437</v>
      </c>
    </row>
    <row r="13" spans="1:11" ht="12.75">
      <c r="A13" s="69" t="s">
        <v>5</v>
      </c>
      <c r="B13" s="70">
        <f>98871-41233</f>
        <v>57638</v>
      </c>
      <c r="C13" s="71">
        <v>98351</v>
      </c>
      <c r="D13" s="72">
        <v>26570</v>
      </c>
      <c r="E13" s="73">
        <v>15596</v>
      </c>
      <c r="F13" s="71">
        <v>41233</v>
      </c>
      <c r="G13" s="74">
        <f>B13+F13-C13</f>
        <v>520</v>
      </c>
      <c r="H13" s="79">
        <f>G13</f>
        <v>520</v>
      </c>
      <c r="I13" s="76"/>
      <c r="J13" s="77">
        <v>520</v>
      </c>
      <c r="K13" s="78">
        <v>841064</v>
      </c>
    </row>
    <row r="14" spans="1:11" ht="12.75">
      <c r="A14" s="50" t="s">
        <v>6</v>
      </c>
      <c r="B14" s="80">
        <f>257865-211477</f>
        <v>46388</v>
      </c>
      <c r="C14" s="81">
        <v>246120</v>
      </c>
      <c r="D14" s="82">
        <v>120574</v>
      </c>
      <c r="E14" s="83">
        <v>9593</v>
      </c>
      <c r="F14" s="84">
        <v>211477</v>
      </c>
      <c r="G14" s="85">
        <f>B14+F14-C14</f>
        <v>11745</v>
      </c>
      <c r="H14" s="244">
        <f>G14+G15</f>
        <v>14160</v>
      </c>
      <c r="I14" s="67"/>
      <c r="J14" s="68"/>
      <c r="K14" s="59"/>
    </row>
    <row r="15" spans="1:11" ht="12.75">
      <c r="A15" s="60" t="s">
        <v>10</v>
      </c>
      <c r="B15" s="61">
        <v>3130</v>
      </c>
      <c r="C15" s="62">
        <v>715</v>
      </c>
      <c r="D15" s="63">
        <v>164</v>
      </c>
      <c r="E15" s="64">
        <v>0</v>
      </c>
      <c r="F15" s="62">
        <v>0</v>
      </c>
      <c r="G15" s="65">
        <f>B15-C15</f>
        <v>2415</v>
      </c>
      <c r="H15" s="245"/>
      <c r="I15" s="67"/>
      <c r="J15" s="68">
        <v>14160</v>
      </c>
      <c r="K15" s="59">
        <v>587468</v>
      </c>
    </row>
    <row r="16" spans="1:11" ht="12.75">
      <c r="A16" s="50" t="s">
        <v>18</v>
      </c>
      <c r="B16" s="86">
        <f>32899-26264</f>
        <v>6635</v>
      </c>
      <c r="C16" s="87">
        <v>33550</v>
      </c>
      <c r="D16" s="88">
        <v>15021</v>
      </c>
      <c r="E16" s="89">
        <v>3782</v>
      </c>
      <c r="F16" s="87">
        <v>26264</v>
      </c>
      <c r="G16" s="85">
        <f>B16+F16-C16</f>
        <v>-651</v>
      </c>
      <c r="H16" s="90"/>
      <c r="I16" s="91"/>
      <c r="J16" s="58"/>
      <c r="K16" s="92"/>
    </row>
    <row r="17" spans="1:11" ht="12.75">
      <c r="A17" s="60" t="s">
        <v>10</v>
      </c>
      <c r="B17" s="93">
        <v>655</v>
      </c>
      <c r="C17" s="94">
        <v>0</v>
      </c>
      <c r="D17" s="95">
        <v>0</v>
      </c>
      <c r="E17" s="96">
        <v>0</v>
      </c>
      <c r="F17" s="94">
        <v>0</v>
      </c>
      <c r="G17" s="97">
        <f>B17-C17</f>
        <v>655</v>
      </c>
      <c r="H17" s="66">
        <f>G16+G17</f>
        <v>4</v>
      </c>
      <c r="I17" s="98"/>
      <c r="J17" s="99">
        <v>4</v>
      </c>
      <c r="K17" s="100">
        <v>131592</v>
      </c>
    </row>
    <row r="18" spans="1:11" ht="12.75">
      <c r="A18" s="50" t="s">
        <v>34</v>
      </c>
      <c r="B18" s="59">
        <f>70095-59912</f>
        <v>10183</v>
      </c>
      <c r="C18" s="101">
        <v>71236</v>
      </c>
      <c r="D18" s="53">
        <v>30105</v>
      </c>
      <c r="E18" s="83">
        <v>1558</v>
      </c>
      <c r="F18" s="81">
        <v>59912</v>
      </c>
      <c r="G18" s="55">
        <f>B18+F18-C18</f>
        <v>-1141</v>
      </c>
      <c r="H18" s="246">
        <f>G18+G19</f>
        <v>84</v>
      </c>
      <c r="I18" s="67"/>
      <c r="J18" s="68"/>
      <c r="K18" s="59"/>
    </row>
    <row r="19" spans="1:11" ht="12.75">
      <c r="A19" s="60" t="s">
        <v>10</v>
      </c>
      <c r="B19" s="102">
        <v>1795</v>
      </c>
      <c r="C19" s="103">
        <v>570</v>
      </c>
      <c r="D19" s="104">
        <v>0</v>
      </c>
      <c r="E19" s="105">
        <v>0</v>
      </c>
      <c r="F19" s="106">
        <v>0</v>
      </c>
      <c r="G19" s="63">
        <f>B19-C19</f>
        <v>1225</v>
      </c>
      <c r="H19" s="246"/>
      <c r="I19" s="67">
        <v>40</v>
      </c>
      <c r="J19" s="68">
        <v>44</v>
      </c>
      <c r="K19" s="59">
        <v>28381</v>
      </c>
    </row>
    <row r="20" spans="1:11" ht="12.75">
      <c r="A20" s="50" t="s">
        <v>19</v>
      </c>
      <c r="B20" s="80">
        <f>61133-54174</f>
        <v>6959</v>
      </c>
      <c r="C20" s="81">
        <v>61241</v>
      </c>
      <c r="D20" s="82">
        <v>30628</v>
      </c>
      <c r="E20" s="83">
        <v>3794</v>
      </c>
      <c r="F20" s="81">
        <v>54174</v>
      </c>
      <c r="G20" s="55">
        <f>B20+F20-C20</f>
        <v>-108</v>
      </c>
      <c r="H20" s="107"/>
      <c r="I20" s="91"/>
      <c r="J20" s="108"/>
      <c r="K20" s="92"/>
    </row>
    <row r="21" spans="1:11" ht="12.75">
      <c r="A21" s="50" t="s">
        <v>10</v>
      </c>
      <c r="B21" s="109">
        <v>424</v>
      </c>
      <c r="C21" s="110">
        <v>196</v>
      </c>
      <c r="D21" s="97">
        <v>0</v>
      </c>
      <c r="E21" s="111">
        <v>102</v>
      </c>
      <c r="F21" s="110">
        <v>0</v>
      </c>
      <c r="G21" s="55">
        <f>B21-C21</f>
        <v>228</v>
      </c>
      <c r="H21" s="66">
        <f>G20+G21</f>
        <v>120</v>
      </c>
      <c r="I21" s="98">
        <v>70</v>
      </c>
      <c r="J21" s="112">
        <v>50</v>
      </c>
      <c r="K21" s="59">
        <v>191034</v>
      </c>
    </row>
    <row r="22" spans="1:11" ht="12.75">
      <c r="A22" s="113" t="s">
        <v>7</v>
      </c>
      <c r="B22" s="51">
        <f>24489-20952</f>
        <v>3537</v>
      </c>
      <c r="C22" s="52">
        <v>24342</v>
      </c>
      <c r="D22" s="53">
        <v>7692</v>
      </c>
      <c r="E22" s="54">
        <v>6163</v>
      </c>
      <c r="F22" s="52">
        <v>20952</v>
      </c>
      <c r="G22" s="91">
        <f>B22+F22-C22</f>
        <v>147</v>
      </c>
      <c r="H22" s="84"/>
      <c r="I22" s="67"/>
      <c r="J22" s="114"/>
      <c r="K22" s="92"/>
    </row>
    <row r="23" spans="1:11" ht="12.75">
      <c r="A23" s="60" t="s">
        <v>10</v>
      </c>
      <c r="B23" s="61">
        <v>558</v>
      </c>
      <c r="C23" s="62">
        <v>462</v>
      </c>
      <c r="D23" s="115">
        <v>274</v>
      </c>
      <c r="E23" s="116">
        <v>0</v>
      </c>
      <c r="F23" s="62">
        <v>0</v>
      </c>
      <c r="G23" s="63">
        <f>B23-C23</f>
        <v>96</v>
      </c>
      <c r="H23" s="117">
        <f>G22+G23</f>
        <v>243</v>
      </c>
      <c r="I23" s="67">
        <v>150</v>
      </c>
      <c r="J23" s="114">
        <v>93</v>
      </c>
      <c r="K23" s="100">
        <v>203454</v>
      </c>
    </row>
    <row r="24" spans="1:11" ht="12.75">
      <c r="A24" s="50" t="s">
        <v>38</v>
      </c>
      <c r="B24" s="118">
        <f>19799-16771</f>
        <v>3028</v>
      </c>
      <c r="C24" s="119">
        <v>19545</v>
      </c>
      <c r="D24" s="120">
        <v>9463</v>
      </c>
      <c r="E24" s="121">
        <v>482</v>
      </c>
      <c r="F24" s="119">
        <v>16771</v>
      </c>
      <c r="G24" s="122">
        <f>B24+F24-C24</f>
        <v>254</v>
      </c>
      <c r="H24" s="90"/>
      <c r="I24" s="91"/>
      <c r="J24" s="108"/>
      <c r="K24" s="59"/>
    </row>
    <row r="25" spans="1:11" ht="12.75">
      <c r="A25" s="60" t="s">
        <v>10</v>
      </c>
      <c r="B25" s="80">
        <v>229</v>
      </c>
      <c r="C25" s="81">
        <v>0</v>
      </c>
      <c r="D25" s="120">
        <v>0</v>
      </c>
      <c r="E25" s="83">
        <v>0</v>
      </c>
      <c r="F25" s="81">
        <v>0</v>
      </c>
      <c r="G25" s="122">
        <f>B25+F25-C25</f>
        <v>229</v>
      </c>
      <c r="H25" s="117">
        <f>G24+G25</f>
        <v>483</v>
      </c>
      <c r="I25" s="98">
        <v>150</v>
      </c>
      <c r="J25" s="112">
        <v>333</v>
      </c>
      <c r="K25" s="100">
        <v>10404</v>
      </c>
    </row>
    <row r="26" spans="1:11" ht="12.75">
      <c r="A26" s="50" t="s">
        <v>41</v>
      </c>
      <c r="B26" s="51">
        <f>19435-15357-1</f>
        <v>4077</v>
      </c>
      <c r="C26" s="52">
        <v>19333</v>
      </c>
      <c r="D26" s="88">
        <v>11873</v>
      </c>
      <c r="E26" s="54">
        <v>577</v>
      </c>
      <c r="F26" s="52">
        <v>15357</v>
      </c>
      <c r="G26" s="55">
        <f>B26+F26-C26</f>
        <v>101</v>
      </c>
      <c r="H26" s="90"/>
      <c r="I26" s="91"/>
      <c r="J26" s="58"/>
      <c r="K26" s="59"/>
    </row>
    <row r="27" spans="1:11" ht="12.75">
      <c r="A27" s="50" t="s">
        <v>10</v>
      </c>
      <c r="B27" s="61">
        <v>59</v>
      </c>
      <c r="C27" s="123">
        <v>5</v>
      </c>
      <c r="D27" s="124">
        <v>0</v>
      </c>
      <c r="E27" s="125">
        <v>0</v>
      </c>
      <c r="F27" s="123">
        <v>0</v>
      </c>
      <c r="G27" s="126">
        <f>B27-C27</f>
        <v>54</v>
      </c>
      <c r="H27" s="127">
        <f>G26+G27</f>
        <v>155</v>
      </c>
      <c r="I27" s="67">
        <v>120</v>
      </c>
      <c r="J27" s="68">
        <v>35</v>
      </c>
      <c r="K27" s="59">
        <v>32915</v>
      </c>
    </row>
    <row r="28" spans="1:11" ht="12.75">
      <c r="A28" s="113" t="s">
        <v>27</v>
      </c>
      <c r="B28" s="51">
        <f>13957-10495</f>
        <v>3462</v>
      </c>
      <c r="C28" s="52">
        <v>13867</v>
      </c>
      <c r="D28" s="53">
        <v>5273</v>
      </c>
      <c r="E28" s="54">
        <v>484</v>
      </c>
      <c r="F28" s="52">
        <v>10495</v>
      </c>
      <c r="G28" s="128">
        <f>B28+F28-C28</f>
        <v>90</v>
      </c>
      <c r="H28" s="90"/>
      <c r="I28" s="91"/>
      <c r="J28" s="58"/>
      <c r="K28" s="92"/>
    </row>
    <row r="29" spans="1:11" ht="12.75">
      <c r="A29" s="60" t="s">
        <v>10</v>
      </c>
      <c r="B29" s="61">
        <v>416</v>
      </c>
      <c r="C29" s="62">
        <v>323</v>
      </c>
      <c r="D29" s="63">
        <v>156</v>
      </c>
      <c r="E29" s="64">
        <v>0</v>
      </c>
      <c r="F29" s="62">
        <v>0</v>
      </c>
      <c r="G29" s="129">
        <f>B29-C29</f>
        <v>93</v>
      </c>
      <c r="H29" s="127">
        <f>G28+G29</f>
        <v>183</v>
      </c>
      <c r="I29" s="67">
        <v>146</v>
      </c>
      <c r="J29" s="68">
        <v>37</v>
      </c>
      <c r="K29" s="59">
        <v>37500</v>
      </c>
    </row>
    <row r="30" spans="1:11" ht="12.75">
      <c r="A30" s="50" t="s">
        <v>28</v>
      </c>
      <c r="B30" s="118">
        <f>14414-9266</f>
        <v>5148</v>
      </c>
      <c r="C30" s="119">
        <v>14410</v>
      </c>
      <c r="D30" s="120">
        <v>5829</v>
      </c>
      <c r="E30" s="121">
        <v>990</v>
      </c>
      <c r="F30" s="119">
        <v>9266</v>
      </c>
      <c r="G30" s="130">
        <f>B30+F30-C30</f>
        <v>4</v>
      </c>
      <c r="H30" s="90"/>
      <c r="I30" s="91"/>
      <c r="J30" s="58"/>
      <c r="K30" s="92"/>
    </row>
    <row r="31" spans="1:11" ht="12.75">
      <c r="A31" s="50" t="s">
        <v>10</v>
      </c>
      <c r="B31" s="80">
        <v>982</v>
      </c>
      <c r="C31" s="81">
        <v>804</v>
      </c>
      <c r="D31" s="82">
        <v>202</v>
      </c>
      <c r="E31" s="83">
        <v>0</v>
      </c>
      <c r="F31" s="81">
        <v>0</v>
      </c>
      <c r="G31" s="131">
        <f>B31-C31</f>
        <v>178</v>
      </c>
      <c r="H31" s="117">
        <f>G30+G31</f>
        <v>182</v>
      </c>
      <c r="I31" s="98">
        <v>145</v>
      </c>
      <c r="J31" s="99">
        <v>37</v>
      </c>
      <c r="K31" s="100">
        <v>50372</v>
      </c>
    </row>
    <row r="32" spans="1:11" ht="12.75">
      <c r="A32" s="113" t="s">
        <v>29</v>
      </c>
      <c r="B32" s="51">
        <f>10875-7826+1</f>
        <v>3050</v>
      </c>
      <c r="C32" s="52">
        <v>10717</v>
      </c>
      <c r="D32" s="53">
        <v>3785</v>
      </c>
      <c r="E32" s="54">
        <v>359</v>
      </c>
      <c r="F32" s="52">
        <v>7826</v>
      </c>
      <c r="G32" s="128">
        <f>B32+F32-C32</f>
        <v>159</v>
      </c>
      <c r="H32" s="90"/>
      <c r="I32" s="91"/>
      <c r="J32" s="58"/>
      <c r="K32" s="92"/>
    </row>
    <row r="33" spans="1:11" ht="12.75">
      <c r="A33" s="50" t="s">
        <v>10</v>
      </c>
      <c r="B33" s="132">
        <v>137</v>
      </c>
      <c r="C33" s="123">
        <v>112</v>
      </c>
      <c r="D33" s="124">
        <v>36</v>
      </c>
      <c r="E33" s="125">
        <v>0</v>
      </c>
      <c r="F33" s="123">
        <v>0</v>
      </c>
      <c r="G33" s="133">
        <f>B33-C33</f>
        <v>25</v>
      </c>
      <c r="H33" s="117">
        <f>G32+G33</f>
        <v>184</v>
      </c>
      <c r="I33" s="98">
        <v>145</v>
      </c>
      <c r="J33" s="99">
        <v>39</v>
      </c>
      <c r="K33" s="100">
        <v>28591</v>
      </c>
    </row>
    <row r="34" spans="1:11" ht="12.75">
      <c r="A34" s="113" t="s">
        <v>40</v>
      </c>
      <c r="B34" s="86">
        <f>12109-7978+1</f>
        <v>4132</v>
      </c>
      <c r="C34" s="87">
        <v>12052</v>
      </c>
      <c r="D34" s="88">
        <v>4225</v>
      </c>
      <c r="E34" s="89">
        <v>893</v>
      </c>
      <c r="F34" s="87">
        <v>7978</v>
      </c>
      <c r="G34" s="134">
        <f>B34+F34-C34</f>
        <v>58</v>
      </c>
      <c r="H34" s="127"/>
      <c r="I34" s="67"/>
      <c r="J34" s="68"/>
      <c r="K34" s="59"/>
    </row>
    <row r="35" spans="1:11" ht="13.5" thickBot="1">
      <c r="A35" s="135" t="s">
        <v>10</v>
      </c>
      <c r="B35" s="136">
        <v>766</v>
      </c>
      <c r="C35" s="137">
        <v>648</v>
      </c>
      <c r="D35" s="138">
        <v>185</v>
      </c>
      <c r="E35" s="139">
        <v>0</v>
      </c>
      <c r="F35" s="137">
        <v>0</v>
      </c>
      <c r="G35" s="140">
        <f>B35-C35</f>
        <v>118</v>
      </c>
      <c r="H35" s="141">
        <f>G34+G35</f>
        <v>176</v>
      </c>
      <c r="I35" s="142">
        <v>140</v>
      </c>
      <c r="J35" s="143">
        <v>36</v>
      </c>
      <c r="K35" s="144">
        <v>53121</v>
      </c>
    </row>
    <row r="36" spans="1:11" ht="12.75">
      <c r="A36" s="145"/>
      <c r="B36" s="146"/>
      <c r="C36" s="146"/>
      <c r="D36" s="146"/>
      <c r="E36" s="146"/>
      <c r="F36" s="146"/>
      <c r="G36" s="147"/>
      <c r="H36" s="146"/>
      <c r="I36" s="148"/>
      <c r="J36" s="148"/>
      <c r="K36" s="148"/>
    </row>
    <row r="37" spans="1:11" ht="13.5" thickBot="1">
      <c r="A37" s="145"/>
      <c r="B37" s="146"/>
      <c r="C37" s="146"/>
      <c r="D37" s="146"/>
      <c r="E37" s="146"/>
      <c r="F37" s="146"/>
      <c r="G37" s="147"/>
      <c r="H37" s="146"/>
      <c r="I37" s="148"/>
      <c r="J37" s="148"/>
      <c r="K37" s="148"/>
    </row>
    <row r="38" spans="1:11" ht="12.75">
      <c r="A38" s="149"/>
      <c r="B38" s="242" t="s">
        <v>1</v>
      </c>
      <c r="C38" s="239"/>
      <c r="D38" s="248" t="s">
        <v>31</v>
      </c>
      <c r="E38" s="249"/>
      <c r="F38" s="150" t="s">
        <v>9</v>
      </c>
      <c r="G38" s="240" t="s">
        <v>22</v>
      </c>
      <c r="H38" s="243"/>
      <c r="I38" s="250" t="s">
        <v>33</v>
      </c>
      <c r="J38" s="250"/>
      <c r="K38" s="151" t="s">
        <v>12</v>
      </c>
    </row>
    <row r="39" spans="1:11" ht="13.5" thickBot="1">
      <c r="A39" s="135"/>
      <c r="B39" s="152" t="s">
        <v>2</v>
      </c>
      <c r="C39" s="153" t="s">
        <v>3</v>
      </c>
      <c r="D39" s="154" t="s">
        <v>30</v>
      </c>
      <c r="E39" s="155" t="s">
        <v>23</v>
      </c>
      <c r="F39" s="156" t="s">
        <v>35</v>
      </c>
      <c r="G39" s="157"/>
      <c r="H39" s="21" t="s">
        <v>37</v>
      </c>
      <c r="I39" s="158" t="s">
        <v>13</v>
      </c>
      <c r="J39" s="159" t="s">
        <v>20</v>
      </c>
      <c r="K39" s="160" t="s">
        <v>14</v>
      </c>
    </row>
    <row r="40" spans="1:11" ht="13.5" thickBot="1">
      <c r="A40" s="24" t="s">
        <v>0</v>
      </c>
      <c r="B40" s="22">
        <v>1</v>
      </c>
      <c r="C40" s="23">
        <v>2</v>
      </c>
      <c r="D40" s="161">
        <v>3</v>
      </c>
      <c r="E40" s="162">
        <v>4</v>
      </c>
      <c r="F40" s="23">
        <v>5</v>
      </c>
      <c r="G40" s="163">
        <v>6</v>
      </c>
      <c r="H40" s="164">
        <v>7</v>
      </c>
      <c r="I40" s="165">
        <v>8</v>
      </c>
      <c r="J40" s="166">
        <v>9</v>
      </c>
      <c r="K40" s="167">
        <v>10</v>
      </c>
    </row>
    <row r="41" spans="1:11" ht="12.75">
      <c r="A41" s="168" t="s">
        <v>8</v>
      </c>
      <c r="B41" s="32"/>
      <c r="C41" s="33"/>
      <c r="D41" s="169"/>
      <c r="E41" s="170"/>
      <c r="F41" s="33"/>
      <c r="G41" s="36"/>
      <c r="H41" s="171"/>
      <c r="I41" s="172"/>
      <c r="J41" s="173"/>
      <c r="K41" s="38"/>
    </row>
    <row r="42" spans="1:11" ht="13.5" thickBot="1">
      <c r="A42" s="174" t="s">
        <v>15</v>
      </c>
      <c r="B42" s="41"/>
      <c r="C42" s="42"/>
      <c r="D42" s="46"/>
      <c r="E42" s="175"/>
      <c r="F42" s="42"/>
      <c r="G42" s="45"/>
      <c r="H42" s="44"/>
      <c r="I42" s="176"/>
      <c r="J42" s="177"/>
      <c r="K42" s="48"/>
    </row>
    <row r="43" spans="1:11" ht="13.5" thickTop="1">
      <c r="A43" s="178" t="s">
        <v>42</v>
      </c>
      <c r="B43" s="80">
        <f>68541-22221</f>
        <v>46320</v>
      </c>
      <c r="C43" s="81">
        <v>67955</v>
      </c>
      <c r="D43" s="179">
        <v>32734</v>
      </c>
      <c r="E43" s="180">
        <v>4211</v>
      </c>
      <c r="F43" s="81">
        <v>22221</v>
      </c>
      <c r="G43" s="131">
        <f>B43+F43-C43</f>
        <v>586</v>
      </c>
      <c r="H43" s="181"/>
      <c r="I43" s="182"/>
      <c r="J43" s="183"/>
      <c r="K43" s="184"/>
    </row>
    <row r="44" spans="1:11" ht="12.75">
      <c r="A44" s="185" t="s">
        <v>10</v>
      </c>
      <c r="B44" s="109">
        <v>293</v>
      </c>
      <c r="C44" s="110">
        <v>155</v>
      </c>
      <c r="D44" s="186">
        <v>18</v>
      </c>
      <c r="E44" s="187">
        <v>0</v>
      </c>
      <c r="F44" s="110">
        <v>0</v>
      </c>
      <c r="G44" s="188">
        <f>B44-C44</f>
        <v>138</v>
      </c>
      <c r="H44" s="189">
        <f>G43+G44</f>
        <v>724</v>
      </c>
      <c r="I44" s="182">
        <v>579</v>
      </c>
      <c r="J44" s="114">
        <v>145</v>
      </c>
      <c r="K44" s="68">
        <v>193058</v>
      </c>
    </row>
    <row r="45" spans="1:11" ht="12.75">
      <c r="A45" s="178" t="s">
        <v>43</v>
      </c>
      <c r="B45" s="118">
        <f>37640-16389</f>
        <v>21251</v>
      </c>
      <c r="C45" s="119">
        <v>37453</v>
      </c>
      <c r="D45" s="190">
        <v>16292</v>
      </c>
      <c r="E45" s="191">
        <v>972</v>
      </c>
      <c r="F45" s="119">
        <v>16389</v>
      </c>
      <c r="G45" s="192">
        <f>B45+F45-C45</f>
        <v>187</v>
      </c>
      <c r="H45" s="193"/>
      <c r="I45" s="101"/>
      <c r="J45" s="108"/>
      <c r="K45" s="58"/>
    </row>
    <row r="46" spans="1:11" ht="12.75">
      <c r="A46" s="185" t="s">
        <v>10</v>
      </c>
      <c r="B46" s="80">
        <v>60</v>
      </c>
      <c r="C46" s="81">
        <v>2</v>
      </c>
      <c r="D46" s="194">
        <v>0</v>
      </c>
      <c r="E46" s="195">
        <v>0</v>
      </c>
      <c r="F46" s="81">
        <v>0</v>
      </c>
      <c r="G46" s="196">
        <f>B46+F46-C46</f>
        <v>58</v>
      </c>
      <c r="H46" s="197">
        <f>G45+G46</f>
        <v>245</v>
      </c>
      <c r="I46" s="198"/>
      <c r="J46" s="112">
        <v>245</v>
      </c>
      <c r="K46" s="99">
        <v>60342</v>
      </c>
    </row>
    <row r="47" spans="1:11" ht="12.75">
      <c r="A47" s="185" t="s">
        <v>26</v>
      </c>
      <c r="B47" s="70">
        <f>34840-13145</f>
        <v>21695</v>
      </c>
      <c r="C47" s="71">
        <v>34738</v>
      </c>
      <c r="D47" s="199">
        <v>18958</v>
      </c>
      <c r="E47" s="200">
        <v>518</v>
      </c>
      <c r="F47" s="71">
        <v>13145</v>
      </c>
      <c r="G47" s="201">
        <f>B47+F47-C47</f>
        <v>102</v>
      </c>
      <c r="H47" s="197">
        <f>G47</f>
        <v>102</v>
      </c>
      <c r="I47" s="182"/>
      <c r="J47" s="114">
        <v>102</v>
      </c>
      <c r="K47" s="68">
        <v>16429</v>
      </c>
    </row>
    <row r="48" spans="1:11" ht="12.75">
      <c r="A48" s="202" t="s">
        <v>44</v>
      </c>
      <c r="B48" s="203">
        <f>95200-30912+1</f>
        <v>64289</v>
      </c>
      <c r="C48" s="204">
        <v>93769</v>
      </c>
      <c r="D48" s="205">
        <v>48306</v>
      </c>
      <c r="E48" s="206">
        <v>2111</v>
      </c>
      <c r="F48" s="204">
        <v>30912</v>
      </c>
      <c r="G48" s="207">
        <f>B48+F48-C48</f>
        <v>1432</v>
      </c>
      <c r="H48" s="193"/>
      <c r="I48" s="101"/>
      <c r="J48" s="108"/>
      <c r="K48" s="58"/>
    </row>
    <row r="49" spans="1:11" ht="12.75">
      <c r="A49" s="185" t="s">
        <v>10</v>
      </c>
      <c r="B49" s="93">
        <v>53</v>
      </c>
      <c r="C49" s="94">
        <v>33</v>
      </c>
      <c r="D49" s="194">
        <v>0</v>
      </c>
      <c r="E49" s="195">
        <v>0</v>
      </c>
      <c r="F49" s="94">
        <v>0</v>
      </c>
      <c r="G49" s="208">
        <f>B49-C49</f>
        <v>20</v>
      </c>
      <c r="H49" s="209">
        <f>G48+G49</f>
        <v>1452</v>
      </c>
      <c r="I49" s="198">
        <v>500</v>
      </c>
      <c r="J49" s="112">
        <v>952</v>
      </c>
      <c r="K49" s="99">
        <v>115899</v>
      </c>
    </row>
    <row r="50" spans="1:11" ht="12.75">
      <c r="A50" s="178" t="s">
        <v>45</v>
      </c>
      <c r="B50" s="203">
        <f>80965-25518</f>
        <v>55447</v>
      </c>
      <c r="C50" s="204">
        <v>79253</v>
      </c>
      <c r="D50" s="205">
        <v>35421</v>
      </c>
      <c r="E50" s="206">
        <v>2038</v>
      </c>
      <c r="F50" s="204">
        <v>25518</v>
      </c>
      <c r="G50" s="207">
        <f>B50+F50-C50</f>
        <v>1712</v>
      </c>
      <c r="H50" s="210"/>
      <c r="I50" s="182"/>
      <c r="J50" s="114"/>
      <c r="K50" s="68"/>
    </row>
    <row r="51" spans="1:11" ht="12.75">
      <c r="A51" s="185" t="s">
        <v>10</v>
      </c>
      <c r="B51" s="93">
        <v>639</v>
      </c>
      <c r="C51" s="94">
        <v>498</v>
      </c>
      <c r="D51" s="194">
        <v>0</v>
      </c>
      <c r="E51" s="195">
        <v>0</v>
      </c>
      <c r="F51" s="94">
        <v>0</v>
      </c>
      <c r="G51" s="211">
        <f>B51-C51</f>
        <v>141</v>
      </c>
      <c r="H51" s="210">
        <f>G50+G51</f>
        <v>1853</v>
      </c>
      <c r="I51" s="182">
        <v>1482</v>
      </c>
      <c r="J51" s="114">
        <v>371</v>
      </c>
      <c r="K51" s="68">
        <v>83293</v>
      </c>
    </row>
    <row r="52" spans="1:11" ht="12.75">
      <c r="A52" s="202" t="s">
        <v>46</v>
      </c>
      <c r="B52" s="51">
        <f>30065-12549</f>
        <v>17516</v>
      </c>
      <c r="C52" s="52">
        <v>29106</v>
      </c>
      <c r="D52" s="212">
        <v>14424</v>
      </c>
      <c r="E52" s="213">
        <v>534</v>
      </c>
      <c r="F52" s="52">
        <v>12549</v>
      </c>
      <c r="G52" s="128">
        <f>B52+F52-C52</f>
        <v>959</v>
      </c>
      <c r="H52" s="193"/>
      <c r="I52" s="101"/>
      <c r="J52" s="108"/>
      <c r="K52" s="58"/>
    </row>
    <row r="53" spans="1:11" ht="12.75">
      <c r="A53" s="178" t="s">
        <v>10</v>
      </c>
      <c r="B53" s="61">
        <v>328</v>
      </c>
      <c r="C53" s="62">
        <v>308</v>
      </c>
      <c r="D53" s="214">
        <v>51</v>
      </c>
      <c r="E53" s="215">
        <v>1</v>
      </c>
      <c r="F53" s="62">
        <v>0</v>
      </c>
      <c r="G53" s="129">
        <f>B53-C53</f>
        <v>20</v>
      </c>
      <c r="H53" s="216">
        <f>G52+G53</f>
        <v>979</v>
      </c>
      <c r="I53" s="198">
        <v>294</v>
      </c>
      <c r="J53" s="112">
        <v>685</v>
      </c>
      <c r="K53" s="99">
        <v>30504</v>
      </c>
    </row>
    <row r="54" spans="1:11" ht="12.75">
      <c r="A54" s="202" t="s">
        <v>47</v>
      </c>
      <c r="B54" s="86">
        <f>127833-39574+1</f>
        <v>88260</v>
      </c>
      <c r="C54" s="87">
        <v>128367</v>
      </c>
      <c r="D54" s="190">
        <v>54289</v>
      </c>
      <c r="E54" s="191">
        <v>13780</v>
      </c>
      <c r="F54" s="87">
        <v>39574</v>
      </c>
      <c r="G54" s="134">
        <f>B54+F54-C54</f>
        <v>-533</v>
      </c>
      <c r="H54" s="193"/>
      <c r="I54" s="182"/>
      <c r="J54" s="114"/>
      <c r="K54" s="68"/>
    </row>
    <row r="55" spans="1:11" ht="12.75">
      <c r="A55" s="185" t="s">
        <v>10</v>
      </c>
      <c r="B55" s="93">
        <v>756</v>
      </c>
      <c r="C55" s="94">
        <v>210</v>
      </c>
      <c r="D55" s="194">
        <v>0</v>
      </c>
      <c r="E55" s="195">
        <v>0</v>
      </c>
      <c r="F55" s="94">
        <v>0</v>
      </c>
      <c r="G55" s="211">
        <f>B55-C55</f>
        <v>546</v>
      </c>
      <c r="H55" s="217">
        <f>G54+G55</f>
        <v>13</v>
      </c>
      <c r="I55" s="182"/>
      <c r="J55" s="114">
        <v>13</v>
      </c>
      <c r="K55" s="68">
        <v>488808</v>
      </c>
    </row>
    <row r="56" spans="1:11" ht="12.75">
      <c r="A56" s="178" t="s">
        <v>25</v>
      </c>
      <c r="B56" s="51">
        <f>65841-25907</f>
        <v>39934</v>
      </c>
      <c r="C56" s="52">
        <v>64639</v>
      </c>
      <c r="D56" s="212">
        <v>29537</v>
      </c>
      <c r="E56" s="213">
        <v>1841</v>
      </c>
      <c r="F56" s="52">
        <v>25907</v>
      </c>
      <c r="G56" s="128">
        <f>B56+F56-C56</f>
        <v>1202</v>
      </c>
      <c r="H56" s="210"/>
      <c r="I56" s="101"/>
      <c r="J56" s="108"/>
      <c r="K56" s="58"/>
    </row>
    <row r="57" spans="1:11" ht="12.75">
      <c r="A57" s="185" t="s">
        <v>10</v>
      </c>
      <c r="B57" s="218">
        <v>373</v>
      </c>
      <c r="C57" s="219">
        <v>119</v>
      </c>
      <c r="D57" s="220">
        <v>0</v>
      </c>
      <c r="E57" s="221">
        <v>0</v>
      </c>
      <c r="F57" s="219"/>
      <c r="G57" s="126">
        <f>B57-C57</f>
        <v>254</v>
      </c>
      <c r="H57" s="222">
        <f>G56+G57</f>
        <v>1456</v>
      </c>
      <c r="I57" s="223"/>
      <c r="J57" s="112">
        <v>1456</v>
      </c>
      <c r="K57" s="99">
        <v>147798</v>
      </c>
    </row>
    <row r="58" spans="1:11" ht="13.5" thickBot="1">
      <c r="A58" s="224" t="s">
        <v>24</v>
      </c>
      <c r="B58" s="225">
        <f>150357-96959</f>
        <v>53398</v>
      </c>
      <c r="C58" s="226">
        <v>150342</v>
      </c>
      <c r="D58" s="227">
        <v>76026</v>
      </c>
      <c r="E58" s="228">
        <v>6272</v>
      </c>
      <c r="F58" s="226">
        <v>96959</v>
      </c>
      <c r="G58" s="229">
        <f>B58+F58-C58</f>
        <v>15</v>
      </c>
      <c r="H58" s="230">
        <f>G58</f>
        <v>15</v>
      </c>
      <c r="I58" s="231"/>
      <c r="J58" s="232">
        <v>15</v>
      </c>
      <c r="K58" s="233">
        <v>186075</v>
      </c>
    </row>
    <row r="59" spans="7:11" ht="12.75">
      <c r="G59" s="234"/>
      <c r="H59" s="235"/>
      <c r="I59" s="236"/>
      <c r="J59" s="236"/>
      <c r="K59" s="236"/>
    </row>
    <row r="61" spans="7:11" ht="12.75">
      <c r="G61" s="234"/>
      <c r="H61" s="235"/>
      <c r="I61" s="236"/>
      <c r="J61" s="236"/>
      <c r="K61" s="236"/>
    </row>
    <row r="63" ht="12.75">
      <c r="A63" s="145"/>
    </row>
    <row r="64" ht="12.75">
      <c r="A64" s="237"/>
    </row>
    <row r="65" ht="12.75">
      <c r="A65" s="237"/>
    </row>
    <row r="66" ht="12.75">
      <c r="A66" s="237"/>
    </row>
    <row r="67" ht="12.75">
      <c r="A67" s="237"/>
    </row>
    <row r="68" ht="12.75">
      <c r="A68" s="237"/>
    </row>
    <row r="69" ht="12.75">
      <c r="A69" s="237"/>
    </row>
    <row r="70" ht="12.75">
      <c r="A70" s="237"/>
    </row>
    <row r="71" ht="12.75">
      <c r="A71" s="237"/>
    </row>
    <row r="72" ht="12.75">
      <c r="A72" s="237"/>
    </row>
    <row r="73" ht="12.75">
      <c r="A73" s="237"/>
    </row>
    <row r="74" ht="12.75">
      <c r="A74" s="237"/>
    </row>
    <row r="75" ht="12.75">
      <c r="A75" s="237"/>
    </row>
    <row r="76" ht="12.75">
      <c r="A76" s="237"/>
    </row>
    <row r="77" ht="12.75">
      <c r="A77" s="237"/>
    </row>
    <row r="78" ht="12.75">
      <c r="A78" s="237"/>
    </row>
    <row r="79" ht="12.75">
      <c r="A79" s="237"/>
    </row>
    <row r="80" ht="12.75">
      <c r="A80" s="237"/>
    </row>
    <row r="81" ht="12.75">
      <c r="A81" s="145"/>
    </row>
    <row r="82" ht="12.75">
      <c r="A82" s="145"/>
    </row>
    <row r="83" ht="12.75">
      <c r="A83" s="145"/>
    </row>
  </sheetData>
  <sheetProtection/>
  <mergeCells count="11">
    <mergeCell ref="I5:J5"/>
    <mergeCell ref="D5:E5"/>
    <mergeCell ref="D38:E38"/>
    <mergeCell ref="I38:J38"/>
    <mergeCell ref="B2:H2"/>
    <mergeCell ref="B5:C5"/>
    <mergeCell ref="G5:H5"/>
    <mergeCell ref="B38:C38"/>
    <mergeCell ref="G38:H38"/>
    <mergeCell ref="H14:H15"/>
    <mergeCell ref="H18:H19"/>
  </mergeCells>
  <printOptions/>
  <pageMargins left="0" right="0" top="0.7874015748031497" bottom="1.181102362204724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</dc:creator>
  <cp:keywords/>
  <dc:description/>
  <cp:lastModifiedBy>Krupčík Ivan</cp:lastModifiedBy>
  <cp:lastPrinted>2015-05-11T06:44:14Z</cp:lastPrinted>
  <dcterms:created xsi:type="dcterms:W3CDTF">1998-10-16T08:40:51Z</dcterms:created>
  <dcterms:modified xsi:type="dcterms:W3CDTF">2015-05-21T10:36:11Z</dcterms:modified>
  <cp:category/>
  <cp:version/>
  <cp:contentType/>
  <cp:contentStatus/>
</cp:coreProperties>
</file>