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C61" i="1" l="1"/>
  <c r="C70" i="1" l="1"/>
  <c r="D93" i="1" l="1"/>
  <c r="C93" i="1"/>
  <c r="B93" i="1"/>
  <c r="G61" i="1" l="1"/>
  <c r="E61" i="1"/>
  <c r="D61" i="1"/>
  <c r="B61" i="1"/>
  <c r="F29" i="1"/>
  <c r="E29" i="1"/>
  <c r="D29" i="1" l="1"/>
  <c r="C29" i="1"/>
  <c r="B29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6" i="1"/>
  <c r="H29" i="1" l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F39" i="1"/>
  <c r="H39" i="1" s="1"/>
  <c r="F40" i="1"/>
  <c r="H40" i="1" s="1"/>
  <c r="F41" i="1"/>
  <c r="F42" i="1"/>
  <c r="H42" i="1" s="1"/>
  <c r="F43" i="1"/>
  <c r="F44" i="1"/>
  <c r="F45" i="1"/>
  <c r="F46" i="1"/>
  <c r="H46" i="1" s="1"/>
  <c r="F47" i="1"/>
  <c r="F48" i="1"/>
  <c r="F49" i="1"/>
  <c r="F50" i="1"/>
  <c r="F51" i="1"/>
  <c r="H51" i="1" s="1"/>
  <c r="F52" i="1"/>
  <c r="F53" i="1"/>
  <c r="F54" i="1"/>
  <c r="F55" i="1"/>
  <c r="F56" i="1"/>
  <c r="F57" i="1"/>
  <c r="F58" i="1"/>
  <c r="F59" i="1"/>
  <c r="F60" i="1"/>
  <c r="H70" i="1"/>
  <c r="F38" i="1"/>
  <c r="H38" i="1" s="1"/>
  <c r="H55" i="1" l="1"/>
  <c r="F61" i="1"/>
  <c r="H93" i="1"/>
  <c r="H43" i="1"/>
  <c r="H41" i="1"/>
  <c r="H58" i="1"/>
  <c r="H50" i="1"/>
  <c r="H60" i="1"/>
  <c r="H59" i="1"/>
  <c r="H57" i="1"/>
  <c r="H56" i="1"/>
  <c r="E88" i="1" s="1"/>
  <c r="H54" i="1"/>
  <c r="E86" i="1" s="1"/>
  <c r="H53" i="1"/>
  <c r="E85" i="1" s="1"/>
  <c r="H52" i="1"/>
  <c r="E84" i="1" s="1"/>
  <c r="H49" i="1"/>
  <c r="H48" i="1"/>
  <c r="H47" i="1"/>
  <c r="H45" i="1"/>
  <c r="H44" i="1"/>
  <c r="E72" i="1"/>
  <c r="E74" i="1"/>
  <c r="E70" i="1"/>
  <c r="H61" i="1" l="1"/>
  <c r="E87" i="1"/>
  <c r="E89" i="1"/>
  <c r="E92" i="1"/>
  <c r="E91" i="1"/>
  <c r="E90" i="1"/>
  <c r="E83" i="1"/>
  <c r="E82" i="1"/>
  <c r="E81" i="1"/>
  <c r="E80" i="1"/>
  <c r="E79" i="1"/>
  <c r="E78" i="1"/>
  <c r="E77" i="1"/>
  <c r="E76" i="1"/>
  <c r="E75" i="1"/>
  <c r="E73" i="1"/>
  <c r="E71" i="1"/>
  <c r="E93" i="1" l="1"/>
</calcChain>
</file>

<file path=xl/sharedStrings.xml><?xml version="1.0" encoding="utf-8"?>
<sst xmlns="http://schemas.openxmlformats.org/spreadsheetml/2006/main" count="141" uniqueCount="66">
  <si>
    <t>zdroje</t>
  </si>
  <si>
    <t>ÚHRN</t>
  </si>
  <si>
    <t>potřeby</t>
  </si>
  <si>
    <t xml:space="preserve">účelové </t>
  </si>
  <si>
    <t xml:space="preserve">prostředky </t>
  </si>
  <si>
    <t>Městský obvod</t>
  </si>
  <si>
    <t>stav ZBÚ</t>
  </si>
  <si>
    <t xml:space="preserve">aktivní </t>
  </si>
  <si>
    <t>dokrytí</t>
  </si>
  <si>
    <t>účel.</t>
  </si>
  <si>
    <t>zdrojů</t>
  </si>
  <si>
    <t>pasivní</t>
  </si>
  <si>
    <t xml:space="preserve">vratky </t>
  </si>
  <si>
    <t>potřeb</t>
  </si>
  <si>
    <t>fondy</t>
  </si>
  <si>
    <t xml:space="preserve">u ZBÚ </t>
  </si>
  <si>
    <t xml:space="preserve">PO </t>
  </si>
  <si>
    <t>PO</t>
  </si>
  <si>
    <t>SR</t>
  </si>
  <si>
    <t>SMO+KÚ</t>
  </si>
  <si>
    <t>v rámci úč.231</t>
  </si>
  <si>
    <t>Mor.Ostr.a Přívoz</t>
  </si>
  <si>
    <t>Slezská Ostrava</t>
  </si>
  <si>
    <t>Ostrava-Jih</t>
  </si>
  <si>
    <t>Poruba</t>
  </si>
  <si>
    <t>Nová Bělá</t>
  </si>
  <si>
    <t>Vítkovice</t>
  </si>
  <si>
    <t>Stará Bělá</t>
  </si>
  <si>
    <t>Pustkovec</t>
  </si>
  <si>
    <t>Mar.H.a Hulváky</t>
  </si>
  <si>
    <t>Petřkovice</t>
  </si>
  <si>
    <t>Lhotka</t>
  </si>
  <si>
    <t>Hošťálkovice</t>
  </si>
  <si>
    <t>Nová Ves</t>
  </si>
  <si>
    <t>Proskovice</t>
  </si>
  <si>
    <t>Michálkovice</t>
  </si>
  <si>
    <t>Radvan.a Bartov.</t>
  </si>
  <si>
    <t>Krásné Pole</t>
  </si>
  <si>
    <t>Martinov</t>
  </si>
  <si>
    <t>Polanka n.Odrou</t>
  </si>
  <si>
    <t>Hrabová</t>
  </si>
  <si>
    <t>Svinov</t>
  </si>
  <si>
    <t>Třebovice</t>
  </si>
  <si>
    <t>Plesná</t>
  </si>
  <si>
    <t>obvody celkem</t>
  </si>
  <si>
    <t>prostř.bez účelu</t>
  </si>
  <si>
    <t>Mor. Ostrava a Přívoz</t>
  </si>
  <si>
    <t>Mar.Hory a Hulváky</t>
  </si>
  <si>
    <t>Radvanice a Bartovice</t>
  </si>
  <si>
    <t>Polanka nad Odrou</t>
  </si>
  <si>
    <t>Celkem obvody</t>
  </si>
  <si>
    <t xml:space="preserve">dokrytí </t>
  </si>
  <si>
    <t>SMO</t>
  </si>
  <si>
    <t>dokrytí +</t>
  </si>
  <si>
    <t>vratka -</t>
  </si>
  <si>
    <t>magistrát - obvody</t>
  </si>
  <si>
    <t>účel. fondy</t>
  </si>
  <si>
    <t>jiné potřeby</t>
  </si>
  <si>
    <t>jiné</t>
  </si>
  <si>
    <t>k 31.12.2014</t>
  </si>
  <si>
    <t>po FV 2014</t>
  </si>
  <si>
    <t>zapojeno SR 2015</t>
  </si>
  <si>
    <t>vázáno do UR 2015</t>
  </si>
  <si>
    <t>k čerpání r.2015</t>
  </si>
  <si>
    <t>Finanční vypořádání statutárního města Ostrva s městskými obvody za rok 2014</t>
  </si>
  <si>
    <t>Příloha č.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</si>
</sst>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 CE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14" fontId="5" fillId="0" borderId="1" xfId="1" applyNumberFormat="1" applyFont="1" applyBorder="1" applyAlignment="1">
      <alignment horizontal="center"/>
    </xf>
    <xf numFmtId="49" fontId="5" fillId="0" borderId="2" xfId="1" applyNumberFormat="1" applyFont="1" applyBorder="1" applyAlignment="1">
      <alignment horizontal="center"/>
    </xf>
    <xf numFmtId="0" fontId="4" fillId="0" borderId="4" xfId="1" applyFont="1" applyFill="1" applyBorder="1"/>
    <xf numFmtId="0" fontId="4" fillId="0" borderId="5" xfId="1" applyFont="1" applyFill="1" applyBorder="1"/>
    <xf numFmtId="14" fontId="5" fillId="0" borderId="19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14" fontId="5" fillId="0" borderId="25" xfId="1" applyNumberFormat="1" applyFont="1" applyBorder="1" applyAlignment="1">
      <alignment horizontal="center"/>
    </xf>
    <xf numFmtId="49" fontId="5" fillId="0" borderId="26" xfId="1" applyNumberFormat="1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14" fontId="5" fillId="2" borderId="27" xfId="1" applyNumberFormat="1" applyFont="1" applyFill="1" applyBorder="1" applyAlignment="1">
      <alignment horizontal="center"/>
    </xf>
    <xf numFmtId="4" fontId="2" fillId="0" borderId="30" xfId="1" applyNumberFormat="1" applyFont="1" applyBorder="1"/>
    <xf numFmtId="4" fontId="2" fillId="0" borderId="31" xfId="1" applyNumberFormat="1" applyFont="1" applyBorder="1"/>
    <xf numFmtId="4" fontId="2" fillId="0" borderId="32" xfId="1" applyNumberFormat="1" applyFont="1" applyBorder="1"/>
    <xf numFmtId="4" fontId="2" fillId="0" borderId="34" xfId="1" applyNumberFormat="1" applyFont="1" applyBorder="1"/>
    <xf numFmtId="0" fontId="5" fillId="2" borderId="28" xfId="1" applyFont="1" applyFill="1" applyBorder="1" applyAlignment="1">
      <alignment horizontal="center"/>
    </xf>
    <xf numFmtId="4" fontId="4" fillId="0" borderId="37" xfId="1" applyNumberFormat="1" applyFont="1" applyBorder="1" applyAlignment="1">
      <alignment horizontal="right"/>
    </xf>
    <xf numFmtId="4" fontId="4" fillId="0" borderId="39" xfId="1" applyNumberFormat="1" applyFont="1" applyBorder="1" applyAlignment="1">
      <alignment horizontal="right"/>
    </xf>
    <xf numFmtId="4" fontId="4" fillId="0" borderId="40" xfId="1" applyNumberFormat="1" applyFont="1" applyBorder="1" applyAlignment="1">
      <alignment horizontal="right"/>
    </xf>
    <xf numFmtId="4" fontId="4" fillId="0" borderId="38" xfId="1" applyNumberFormat="1" applyFont="1" applyBorder="1" applyAlignment="1">
      <alignment horizontal="right"/>
    </xf>
    <xf numFmtId="4" fontId="4" fillId="0" borderId="36" xfId="1" applyNumberFormat="1" applyFont="1" applyBorder="1" applyAlignment="1">
      <alignment horizontal="right"/>
    </xf>
    <xf numFmtId="4" fontId="4" fillId="0" borderId="6" xfId="1" applyNumberFormat="1" applyFont="1" applyBorder="1" applyAlignment="1">
      <alignment horizontal="right"/>
    </xf>
    <xf numFmtId="4" fontId="4" fillId="0" borderId="18" xfId="1" applyNumberFormat="1" applyFont="1" applyBorder="1" applyAlignment="1">
      <alignment horizontal="right"/>
    </xf>
    <xf numFmtId="4" fontId="4" fillId="0" borderId="7" xfId="1" applyNumberFormat="1" applyFont="1" applyBorder="1" applyAlignment="1">
      <alignment horizontal="right"/>
    </xf>
    <xf numFmtId="4" fontId="4" fillId="0" borderId="43" xfId="1" applyNumberFormat="1" applyFont="1" applyBorder="1" applyAlignment="1">
      <alignment horizontal="right"/>
    </xf>
    <xf numFmtId="4" fontId="4" fillId="0" borderId="41" xfId="1" applyNumberFormat="1" applyFont="1" applyBorder="1" applyAlignment="1">
      <alignment horizontal="right"/>
    </xf>
    <xf numFmtId="0" fontId="5" fillId="0" borderId="22" xfId="1" applyFont="1" applyFill="1" applyBorder="1" applyAlignment="1">
      <alignment horizontal="center"/>
    </xf>
    <xf numFmtId="0" fontId="1" fillId="0" borderId="22" xfId="1" applyBorder="1"/>
    <xf numFmtId="0" fontId="3" fillId="0" borderId="23" xfId="1" applyFont="1" applyBorder="1"/>
    <xf numFmtId="0" fontId="2" fillId="0" borderId="24" xfId="1" applyFont="1" applyBorder="1"/>
    <xf numFmtId="4" fontId="2" fillId="0" borderId="45" xfId="1" applyNumberFormat="1" applyFont="1" applyBorder="1"/>
    <xf numFmtId="0" fontId="6" fillId="0" borderId="31" xfId="1" applyFont="1" applyBorder="1"/>
    <xf numFmtId="4" fontId="2" fillId="2" borderId="31" xfId="1" applyNumberFormat="1" applyFont="1" applyFill="1" applyBorder="1"/>
    <xf numFmtId="4" fontId="2" fillId="0" borderId="42" xfId="1" applyNumberFormat="1" applyFont="1" applyBorder="1"/>
    <xf numFmtId="14" fontId="5" fillId="0" borderId="46" xfId="1" applyNumberFormat="1" applyFont="1" applyBorder="1" applyAlignment="1">
      <alignment horizontal="center"/>
    </xf>
    <xf numFmtId="14" fontId="5" fillId="0" borderId="20" xfId="1" applyNumberFormat="1" applyFont="1" applyBorder="1" applyAlignment="1">
      <alignment horizontal="center"/>
    </xf>
    <xf numFmtId="14" fontId="7" fillId="0" borderId="27" xfId="1" applyNumberFormat="1" applyFont="1" applyBorder="1" applyAlignment="1">
      <alignment horizontal="center"/>
    </xf>
    <xf numFmtId="49" fontId="7" fillId="0" borderId="28" xfId="1" applyNumberFormat="1" applyFont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14" fontId="5" fillId="2" borderId="23" xfId="1" applyNumberFormat="1" applyFont="1" applyFill="1" applyBorder="1" applyAlignment="1">
      <alignment horizontal="center"/>
    </xf>
    <xf numFmtId="49" fontId="5" fillId="2" borderId="24" xfId="1" applyNumberFormat="1" applyFont="1" applyFill="1" applyBorder="1" applyAlignment="1">
      <alignment horizontal="center"/>
    </xf>
    <xf numFmtId="0" fontId="4" fillId="3" borderId="4" xfId="1" applyFont="1" applyFill="1" applyBorder="1"/>
    <xf numFmtId="0" fontId="4" fillId="3" borderId="3" xfId="1" applyFont="1" applyFill="1" applyBorder="1"/>
    <xf numFmtId="4" fontId="4" fillId="3" borderId="38" xfId="1" applyNumberFormat="1" applyFont="1" applyFill="1" applyBorder="1" applyAlignment="1">
      <alignment horizontal="right"/>
    </xf>
    <xf numFmtId="4" fontId="1" fillId="0" borderId="3" xfId="1" applyNumberFormat="1" applyFont="1" applyBorder="1"/>
    <xf numFmtId="4" fontId="1" fillId="0" borderId="36" xfId="1" applyNumberFormat="1" applyFont="1" applyBorder="1" applyAlignment="1">
      <alignment horizontal="right"/>
    </xf>
    <xf numFmtId="4" fontId="1" fillId="0" borderId="8" xfId="1" applyNumberFormat="1" applyFont="1" applyBorder="1"/>
    <xf numFmtId="4" fontId="1" fillId="0" borderId="49" xfId="1" applyNumberFormat="1" applyFont="1" applyBorder="1"/>
    <xf numFmtId="4" fontId="1" fillId="0" borderId="6" xfId="1" applyNumberFormat="1" applyFont="1" applyBorder="1"/>
    <xf numFmtId="4" fontId="1" fillId="0" borderId="7" xfId="1" applyNumberFormat="1" applyFont="1" applyBorder="1"/>
    <xf numFmtId="4" fontId="1" fillId="0" borderId="33" xfId="1" applyNumberFormat="1" applyFont="1" applyBorder="1" applyAlignment="1">
      <alignment horizontal="right"/>
    </xf>
    <xf numFmtId="4" fontId="1" fillId="0" borderId="11" xfId="1" applyNumberFormat="1" applyFont="1" applyBorder="1"/>
    <xf numFmtId="4" fontId="1" fillId="0" borderId="50" xfId="1" applyNumberFormat="1" applyFont="1" applyBorder="1"/>
    <xf numFmtId="4" fontId="1" fillId="0" borderId="9" xfId="1" applyNumberFormat="1" applyFont="1" applyBorder="1"/>
    <xf numFmtId="4" fontId="1" fillId="0" borderId="10" xfId="1" applyNumberFormat="1" applyFont="1" applyBorder="1"/>
    <xf numFmtId="4" fontId="1" fillId="0" borderId="51" xfId="1" applyNumberFormat="1" applyFont="1" applyBorder="1" applyAlignment="1">
      <alignment horizontal="right"/>
    </xf>
    <xf numFmtId="4" fontId="1" fillId="0" borderId="52" xfId="1" applyNumberFormat="1" applyFont="1" applyBorder="1"/>
    <xf numFmtId="4" fontId="1" fillId="0" borderId="53" xfId="1" applyNumberFormat="1" applyFont="1" applyBorder="1"/>
    <xf numFmtId="4" fontId="1" fillId="0" borderId="46" xfId="1" applyNumberFormat="1" applyFont="1" applyBorder="1"/>
    <xf numFmtId="4" fontId="1" fillId="0" borderId="54" xfId="1" applyNumberFormat="1" applyFont="1" applyBorder="1"/>
    <xf numFmtId="4" fontId="1" fillId="0" borderId="29" xfId="1" applyNumberFormat="1" applyFont="1" applyBorder="1"/>
    <xf numFmtId="4" fontId="1" fillId="0" borderId="14" xfId="1" applyNumberFormat="1" applyFont="1" applyBorder="1"/>
    <xf numFmtId="4" fontId="1" fillId="0" borderId="55" xfId="1" applyNumberFormat="1" applyFont="1" applyBorder="1"/>
    <xf numFmtId="4" fontId="1" fillId="0" borderId="12" xfId="1" applyNumberFormat="1" applyFont="1" applyBorder="1"/>
    <xf numFmtId="4" fontId="1" fillId="0" borderId="13" xfId="1" applyNumberFormat="1" applyFont="1" applyBorder="1"/>
    <xf numFmtId="14" fontId="5" fillId="0" borderId="0" xfId="1" applyNumberFormat="1" applyFont="1" applyBorder="1" applyAlignment="1">
      <alignment horizontal="center"/>
    </xf>
    <xf numFmtId="14" fontId="5" fillId="0" borderId="35" xfId="1" applyNumberFormat="1" applyFont="1" applyBorder="1" applyAlignment="1">
      <alignment horizontal="center"/>
    </xf>
    <xf numFmtId="0" fontId="5" fillId="0" borderId="25" xfId="1" applyFont="1" applyBorder="1" applyAlignment="1"/>
    <xf numFmtId="0" fontId="5" fillId="3" borderId="21" xfId="1" applyFont="1" applyFill="1" applyBorder="1" applyAlignment="1">
      <alignment horizontal="center"/>
    </xf>
    <xf numFmtId="14" fontId="5" fillId="3" borderId="27" xfId="1" applyNumberFormat="1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4" fontId="1" fillId="3" borderId="3" xfId="1" applyNumberFormat="1" applyFont="1" applyFill="1" applyBorder="1"/>
    <xf numFmtId="14" fontId="10" fillId="0" borderId="23" xfId="1" applyNumberFormat="1" applyFont="1" applyFill="1" applyBorder="1" applyAlignment="1">
      <alignment horizontal="center"/>
    </xf>
    <xf numFmtId="49" fontId="10" fillId="0" borderId="24" xfId="1" applyNumberFormat="1" applyFont="1" applyBorder="1" applyAlignment="1">
      <alignment horizontal="center"/>
    </xf>
    <xf numFmtId="4" fontId="1" fillId="0" borderId="15" xfId="1" applyNumberFormat="1" applyFont="1" applyBorder="1"/>
    <xf numFmtId="4" fontId="1" fillId="0" borderId="16" xfId="1" applyNumberFormat="1" applyFont="1" applyBorder="1"/>
    <xf numFmtId="4" fontId="1" fillId="0" borderId="57" xfId="1" applyNumberFormat="1" applyFont="1" applyBorder="1"/>
    <xf numFmtId="4" fontId="1" fillId="0" borderId="17" xfId="1" applyNumberFormat="1" applyFont="1" applyBorder="1"/>
    <xf numFmtId="0" fontId="3" fillId="0" borderId="0" xfId="1" applyFont="1" applyBorder="1"/>
    <xf numFmtId="0" fontId="1" fillId="0" borderId="0" xfId="1" applyBorder="1"/>
    <xf numFmtId="4" fontId="2" fillId="0" borderId="0" xfId="1" applyNumberFormat="1" applyFont="1" applyBorder="1"/>
    <xf numFmtId="0" fontId="9" fillId="0" borderId="0" xfId="1" applyFont="1" applyBorder="1" applyAlignment="1">
      <alignment horizontal="center"/>
    </xf>
    <xf numFmtId="0" fontId="3" fillId="0" borderId="22" xfId="1" applyFont="1" applyBorder="1"/>
    <xf numFmtId="0" fontId="1" fillId="0" borderId="0" xfId="1"/>
    <xf numFmtId="4" fontId="1" fillId="0" borderId="6" xfId="1" applyNumberFormat="1" applyBorder="1"/>
    <xf numFmtId="4" fontId="1" fillId="0" borderId="7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2" xfId="1" applyNumberFormat="1" applyBorder="1"/>
    <xf numFmtId="4" fontId="1" fillId="0" borderId="13" xfId="1" applyNumberFormat="1" applyBorder="1"/>
    <xf numFmtId="4" fontId="1" fillId="0" borderId="15" xfId="1" applyNumberFormat="1" applyBorder="1"/>
    <xf numFmtId="4" fontId="1" fillId="0" borderId="16" xfId="1" applyNumberFormat="1" applyBorder="1"/>
    <xf numFmtId="4" fontId="1" fillId="0" borderId="17" xfId="1" applyNumberFormat="1" applyBorder="1"/>
    <xf numFmtId="4" fontId="4" fillId="0" borderId="4" xfId="1" applyNumberFormat="1" applyFont="1" applyBorder="1"/>
    <xf numFmtId="4" fontId="4" fillId="0" borderId="4" xfId="1" applyNumberFormat="1" applyFont="1" applyFill="1" applyBorder="1"/>
    <xf numFmtId="4" fontId="4" fillId="0" borderId="5" xfId="1" applyNumberFormat="1" applyFont="1" applyFill="1" applyBorder="1"/>
    <xf numFmtId="0" fontId="2" fillId="0" borderId="24" xfId="1" applyFont="1" applyBorder="1"/>
    <xf numFmtId="4" fontId="6" fillId="0" borderId="31" xfId="1" applyNumberFormat="1" applyFont="1" applyBorder="1"/>
    <xf numFmtId="4" fontId="4" fillId="0" borderId="44" xfId="1" applyNumberFormat="1" applyFont="1" applyBorder="1"/>
    <xf numFmtId="4" fontId="8" fillId="0" borderId="0" xfId="1" applyNumberFormat="1" applyFont="1" applyBorder="1"/>
    <xf numFmtId="0" fontId="8" fillId="0" borderId="48" xfId="1" applyFont="1" applyBorder="1" applyAlignment="1">
      <alignment horizontal="center"/>
    </xf>
    <xf numFmtId="4" fontId="6" fillId="0" borderId="20" xfId="1" applyNumberFormat="1" applyFont="1" applyBorder="1"/>
    <xf numFmtId="4" fontId="2" fillId="0" borderId="26" xfId="1" applyNumberFormat="1" applyFont="1" applyBorder="1"/>
    <xf numFmtId="4" fontId="4" fillId="3" borderId="4" xfId="1" applyNumberFormat="1" applyFont="1" applyFill="1" applyBorder="1"/>
    <xf numFmtId="4" fontId="1" fillId="2" borderId="44" xfId="1" applyNumberFormat="1" applyFont="1" applyFill="1" applyBorder="1"/>
    <xf numFmtId="4" fontId="1" fillId="0" borderId="3" xfId="1" applyNumberFormat="1" applyFont="1" applyBorder="1"/>
    <xf numFmtId="0" fontId="8" fillId="4" borderId="47" xfId="1" applyFont="1" applyFill="1" applyBorder="1" applyAlignment="1">
      <alignment horizontal="center"/>
    </xf>
    <xf numFmtId="0" fontId="8" fillId="4" borderId="56" xfId="1" applyFont="1" applyFill="1" applyBorder="1" applyAlignment="1">
      <alignment horizontal="center"/>
    </xf>
    <xf numFmtId="4" fontId="6" fillId="0" borderId="45" xfId="1" applyNumberFormat="1" applyFont="1" applyBorder="1"/>
    <xf numFmtId="4" fontId="6" fillId="0" borderId="0" xfId="1" applyNumberFormat="1" applyFont="1"/>
    <xf numFmtId="0" fontId="9" fillId="0" borderId="37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0" xfId="1" applyFont="1" applyBorder="1" applyAlignment="1">
      <alignment horizontal="center"/>
    </xf>
    <xf numFmtId="4" fontId="0" fillId="0" borderId="0" xfId="0" applyNumberFormat="1"/>
    <xf numFmtId="49" fontId="5" fillId="0" borderId="35" xfId="1" applyNumberFormat="1" applyFont="1" applyBorder="1" applyAlignment="1">
      <alignment horizontal="center"/>
    </xf>
    <xf numFmtId="14" fontId="5" fillId="0" borderId="57" xfId="1" applyNumberFormat="1" applyFont="1" applyBorder="1" applyAlignment="1">
      <alignment horizontal="center"/>
    </xf>
    <xf numFmtId="49" fontId="5" fillId="0" borderId="58" xfId="1" applyNumberFormat="1" applyFont="1" applyBorder="1" applyAlignment="1">
      <alignment horizontal="center"/>
    </xf>
    <xf numFmtId="4" fontId="4" fillId="0" borderId="59" xfId="1" applyNumberFormat="1" applyFont="1" applyBorder="1" applyAlignment="1">
      <alignment horizontal="right"/>
    </xf>
    <xf numFmtId="4" fontId="4" fillId="0" borderId="15" xfId="1" applyNumberFormat="1" applyFont="1" applyBorder="1" applyAlignment="1">
      <alignment horizontal="right"/>
    </xf>
    <xf numFmtId="4" fontId="6" fillId="0" borderId="1" xfId="1" applyNumberFormat="1" applyFont="1" applyBorder="1"/>
    <xf numFmtId="4" fontId="1" fillId="0" borderId="1" xfId="1" applyNumberFormat="1" applyBorder="1"/>
    <xf numFmtId="0" fontId="9" fillId="0" borderId="44" xfId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4" borderId="60" xfId="1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4" fontId="1" fillId="0" borderId="18" xfId="1" applyNumberFormat="1" applyFont="1" applyBorder="1"/>
    <xf numFmtId="4" fontId="1" fillId="0" borderId="27" xfId="1" applyNumberFormat="1" applyFont="1" applyBorder="1"/>
    <xf numFmtId="14" fontId="7" fillId="0" borderId="22" xfId="1" applyNumberFormat="1" applyFont="1" applyBorder="1" applyAlignment="1">
      <alignment horizontal="center"/>
    </xf>
    <xf numFmtId="49" fontId="7" fillId="0" borderId="24" xfId="1" applyNumberFormat="1" applyFont="1" applyBorder="1" applyAlignment="1">
      <alignment horizontal="center"/>
    </xf>
    <xf numFmtId="4" fontId="1" fillId="0" borderId="4" xfId="1" applyNumberFormat="1" applyFont="1" applyBorder="1"/>
    <xf numFmtId="4" fontId="2" fillId="0" borderId="61" xfId="1" applyNumberFormat="1" applyFont="1" applyBorder="1"/>
    <xf numFmtId="4" fontId="1" fillId="2" borderId="3" xfId="1" applyNumberFormat="1" applyFont="1" applyFill="1" applyBorder="1"/>
    <xf numFmtId="4" fontId="1" fillId="2" borderId="4" xfId="1" applyNumberFormat="1" applyFont="1" applyFill="1" applyBorder="1"/>
    <xf numFmtId="0" fontId="0" fillId="0" borderId="35" xfId="0" applyBorder="1"/>
    <xf numFmtId="0" fontId="11" fillId="0" borderId="0" xfId="0" applyFont="1"/>
    <xf numFmtId="4" fontId="1" fillId="0" borderId="3" xfId="1" applyNumberFormat="1" applyBorder="1"/>
    <xf numFmtId="4" fontId="1" fillId="0" borderId="5" xfId="1" applyNumberFormat="1" applyBorder="1"/>
    <xf numFmtId="4" fontId="2" fillId="0" borderId="24" xfId="1" applyNumberFormat="1" applyFont="1" applyBorder="1"/>
    <xf numFmtId="0" fontId="5" fillId="0" borderId="37" xfId="1" applyFont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5" fillId="0" borderId="40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abSelected="1" workbookViewId="0">
      <selection activeCell="G68" sqref="G68:H93"/>
    </sheetView>
  </sheetViews>
  <sheetFormatPr defaultRowHeight="15" x14ac:dyDescent="0.25"/>
  <cols>
    <col min="1" max="1" width="19.5703125" customWidth="1"/>
    <col min="2" max="2" width="13.85546875" bestFit="1" customWidth="1"/>
    <col min="3" max="3" width="14.28515625" customWidth="1"/>
    <col min="4" max="4" width="14.5703125" customWidth="1"/>
    <col min="5" max="5" width="15.140625" customWidth="1"/>
    <col min="6" max="6" width="12.7109375" customWidth="1"/>
    <col min="7" max="7" width="22" customWidth="1"/>
    <col min="8" max="8" width="15.42578125" customWidth="1"/>
    <col min="9" max="9" width="12.5703125" customWidth="1"/>
    <col min="10" max="10" width="11.42578125" customWidth="1"/>
    <col min="11" max="11" width="11.7109375" bestFit="1" customWidth="1"/>
    <col min="12" max="12" width="14" customWidth="1"/>
    <col min="13" max="13" width="12.7109375" bestFit="1" customWidth="1"/>
    <col min="14" max="14" width="12.85546875" bestFit="1" customWidth="1"/>
    <col min="15" max="15" width="13.85546875" bestFit="1" customWidth="1"/>
    <col min="17" max="17" width="19.42578125" bestFit="1" customWidth="1"/>
    <col min="18" max="18" width="13.85546875" bestFit="1" customWidth="1"/>
    <col min="19" max="19" width="14.7109375" bestFit="1" customWidth="1"/>
    <col min="20" max="20" width="12.7109375" bestFit="1" customWidth="1"/>
    <col min="21" max="21" width="14.42578125" bestFit="1" customWidth="1"/>
    <col min="22" max="22" width="12.28515625" bestFit="1" customWidth="1"/>
    <col min="23" max="23" width="24.28515625" customWidth="1"/>
    <col min="24" max="24" width="19.28515625" customWidth="1"/>
    <col min="25" max="25" width="17.7109375" customWidth="1"/>
  </cols>
  <sheetData>
    <row r="1" spans="1:25" ht="18.75" x14ac:dyDescent="0.3">
      <c r="A1" s="135" t="s">
        <v>64</v>
      </c>
      <c r="H1" t="s">
        <v>65</v>
      </c>
    </row>
    <row r="2" spans="1:25" ht="15.75" thickBot="1" x14ac:dyDescent="0.3">
      <c r="B2" s="134"/>
    </row>
    <row r="3" spans="1:25" ht="15.75" thickBot="1" x14ac:dyDescent="0.3">
      <c r="A3" s="27"/>
      <c r="B3" s="67"/>
      <c r="C3" s="139" t="s">
        <v>0</v>
      </c>
      <c r="D3" s="140"/>
      <c r="E3" s="140"/>
      <c r="F3" s="141"/>
      <c r="G3" s="125"/>
      <c r="H3" s="38" t="s">
        <v>1</v>
      </c>
    </row>
    <row r="4" spans="1:25" x14ac:dyDescent="0.25">
      <c r="A4" s="28" t="s">
        <v>5</v>
      </c>
      <c r="B4" s="65" t="s">
        <v>6</v>
      </c>
      <c r="C4" s="116" t="s">
        <v>7</v>
      </c>
      <c r="D4" s="65" t="s">
        <v>51</v>
      </c>
      <c r="E4" s="5" t="s">
        <v>8</v>
      </c>
      <c r="F4" s="36" t="s">
        <v>9</v>
      </c>
      <c r="G4" s="128" t="s">
        <v>58</v>
      </c>
      <c r="H4" s="39" t="s">
        <v>10</v>
      </c>
    </row>
    <row r="5" spans="1:25" ht="15.75" thickBot="1" x14ac:dyDescent="0.3">
      <c r="A5" s="29"/>
      <c r="B5" s="66" t="s">
        <v>59</v>
      </c>
      <c r="C5" s="117" t="s">
        <v>16</v>
      </c>
      <c r="D5" s="115" t="s">
        <v>18</v>
      </c>
      <c r="E5" s="6" t="s">
        <v>52</v>
      </c>
      <c r="F5" s="37" t="s">
        <v>14</v>
      </c>
      <c r="G5" s="129" t="s">
        <v>0</v>
      </c>
      <c r="H5" s="40"/>
    </row>
    <row r="6" spans="1:25" x14ac:dyDescent="0.25">
      <c r="A6" s="42" t="s">
        <v>21</v>
      </c>
      <c r="B6" s="16">
        <v>91990925.849999994</v>
      </c>
      <c r="C6" s="118">
        <v>492587.89</v>
      </c>
      <c r="D6" s="24">
        <v>1923558.8</v>
      </c>
      <c r="E6" s="17">
        <v>585327.38</v>
      </c>
      <c r="F6" s="18">
        <v>0</v>
      </c>
      <c r="G6" s="18">
        <v>0</v>
      </c>
      <c r="H6" s="105">
        <f>C6+D6+E6+F6+G6</f>
        <v>3001474.07</v>
      </c>
      <c r="Y6" s="81"/>
    </row>
    <row r="7" spans="1:25" x14ac:dyDescent="0.25">
      <c r="A7" s="41" t="s">
        <v>22</v>
      </c>
      <c r="B7" s="20">
        <v>53793217.590000004</v>
      </c>
      <c r="C7" s="119">
        <v>0</v>
      </c>
      <c r="D7" s="25">
        <v>256351.82</v>
      </c>
      <c r="E7" s="21">
        <v>64785.27</v>
      </c>
      <c r="F7" s="22">
        <v>116349</v>
      </c>
      <c r="G7" s="22">
        <v>0</v>
      </c>
      <c r="H7" s="133">
        <f t="shared" ref="H7:H28" si="0">C7+D7+E7+F7+G7</f>
        <v>437486.09</v>
      </c>
      <c r="Y7" s="123"/>
    </row>
    <row r="8" spans="1:25" x14ac:dyDescent="0.25">
      <c r="A8" s="41" t="s">
        <v>23</v>
      </c>
      <c r="B8" s="20">
        <v>239973806.43000001</v>
      </c>
      <c r="C8" s="119">
        <v>0</v>
      </c>
      <c r="D8" s="25">
        <v>5174369.28</v>
      </c>
      <c r="E8" s="21">
        <v>1064437.05</v>
      </c>
      <c r="F8" s="22">
        <v>0</v>
      </c>
      <c r="G8" s="22">
        <v>0</v>
      </c>
      <c r="H8" s="133">
        <f t="shared" si="0"/>
        <v>6238806.3300000001</v>
      </c>
      <c r="Y8" s="121"/>
    </row>
    <row r="9" spans="1:25" x14ac:dyDescent="0.25">
      <c r="A9" s="41" t="s">
        <v>24</v>
      </c>
      <c r="B9" s="20">
        <v>199561606.36000001</v>
      </c>
      <c r="C9" s="119">
        <v>1250000</v>
      </c>
      <c r="D9" s="25">
        <v>8433014.3000000007</v>
      </c>
      <c r="E9" s="21">
        <v>582314.11</v>
      </c>
      <c r="F9" s="22">
        <v>0</v>
      </c>
      <c r="G9" s="22">
        <v>0</v>
      </c>
      <c r="H9" s="133">
        <f t="shared" si="0"/>
        <v>10265328.41</v>
      </c>
      <c r="Y9" s="121"/>
    </row>
    <row r="10" spans="1:25" x14ac:dyDescent="0.25">
      <c r="A10" s="41" t="s">
        <v>25</v>
      </c>
      <c r="B10" s="20">
        <v>16525486.85</v>
      </c>
      <c r="C10" s="119">
        <v>0</v>
      </c>
      <c r="D10" s="25">
        <v>36342.17</v>
      </c>
      <c r="E10" s="21">
        <v>4519.8999999999996</v>
      </c>
      <c r="F10" s="22">
        <v>0</v>
      </c>
      <c r="G10" s="22"/>
      <c r="H10" s="133">
        <f t="shared" si="0"/>
        <v>40862.07</v>
      </c>
      <c r="Y10" s="121"/>
    </row>
    <row r="11" spans="1:25" x14ac:dyDescent="0.25">
      <c r="A11" s="41" t="s">
        <v>26</v>
      </c>
      <c r="B11" s="20">
        <v>24677246.530000001</v>
      </c>
      <c r="C11" s="119">
        <v>5800</v>
      </c>
      <c r="D11" s="25">
        <v>645472.16</v>
      </c>
      <c r="E11" s="21">
        <v>96424.59</v>
      </c>
      <c r="F11" s="22">
        <v>3361.85</v>
      </c>
      <c r="G11" s="22">
        <v>0</v>
      </c>
      <c r="H11" s="133">
        <f t="shared" si="0"/>
        <v>751058.6</v>
      </c>
      <c r="Y11" s="121"/>
    </row>
    <row r="12" spans="1:25" x14ac:dyDescent="0.25">
      <c r="A12" s="41" t="s">
        <v>27</v>
      </c>
      <c r="B12" s="20">
        <v>2958169.29</v>
      </c>
      <c r="C12" s="119">
        <v>0</v>
      </c>
      <c r="D12" s="25">
        <v>22742.14</v>
      </c>
      <c r="E12" s="21">
        <v>7533.17</v>
      </c>
      <c r="F12" s="22">
        <v>0</v>
      </c>
      <c r="G12" s="22"/>
      <c r="H12" s="133">
        <f t="shared" si="0"/>
        <v>30275.309999999998</v>
      </c>
      <c r="Y12" s="121"/>
    </row>
    <row r="13" spans="1:25" x14ac:dyDescent="0.25">
      <c r="A13" s="41" t="s">
        <v>28</v>
      </c>
      <c r="B13" s="20">
        <v>2267647.66</v>
      </c>
      <c r="C13" s="119">
        <v>0</v>
      </c>
      <c r="D13" s="25">
        <v>64872</v>
      </c>
      <c r="E13" s="21">
        <v>4519.8999999999996</v>
      </c>
      <c r="F13" s="22">
        <v>0</v>
      </c>
      <c r="G13" s="22">
        <v>0</v>
      </c>
      <c r="H13" s="133">
        <f t="shared" si="0"/>
        <v>69391.899999999994</v>
      </c>
      <c r="Y13" s="121"/>
    </row>
    <row r="14" spans="1:25" x14ac:dyDescent="0.25">
      <c r="A14" s="41" t="s">
        <v>29</v>
      </c>
      <c r="B14" s="20">
        <v>47347451.939999998</v>
      </c>
      <c r="C14" s="119">
        <v>0</v>
      </c>
      <c r="D14" s="25">
        <v>719423.64</v>
      </c>
      <c r="E14" s="21">
        <v>271947.46999999997</v>
      </c>
      <c r="F14" s="22">
        <v>6098.14</v>
      </c>
      <c r="G14" s="22">
        <v>0</v>
      </c>
      <c r="H14" s="133">
        <f t="shared" si="0"/>
        <v>997469.25</v>
      </c>
      <c r="Y14" s="121"/>
    </row>
    <row r="15" spans="1:25" x14ac:dyDescent="0.25">
      <c r="A15" s="41" t="s">
        <v>30</v>
      </c>
      <c r="B15" s="20">
        <v>2558583.12</v>
      </c>
      <c r="C15" s="119">
        <v>0</v>
      </c>
      <c r="D15" s="25">
        <v>18379.580000000002</v>
      </c>
      <c r="E15" s="21">
        <v>8286.49</v>
      </c>
      <c r="F15" s="22">
        <v>0</v>
      </c>
      <c r="G15" s="22">
        <v>0</v>
      </c>
      <c r="H15" s="133">
        <f t="shared" si="0"/>
        <v>26666.07</v>
      </c>
      <c r="Y15" s="121"/>
    </row>
    <row r="16" spans="1:25" x14ac:dyDescent="0.25">
      <c r="A16" s="41" t="s">
        <v>31</v>
      </c>
      <c r="B16" s="20">
        <v>507183.24</v>
      </c>
      <c r="C16" s="119">
        <v>0</v>
      </c>
      <c r="D16" s="25">
        <v>27262.17</v>
      </c>
      <c r="E16" s="21">
        <v>1506.63</v>
      </c>
      <c r="F16" s="22">
        <v>0</v>
      </c>
      <c r="G16" s="22">
        <v>0</v>
      </c>
      <c r="H16" s="133">
        <f t="shared" si="0"/>
        <v>28768.799999999999</v>
      </c>
      <c r="Y16" s="121"/>
    </row>
    <row r="17" spans="1:25" x14ac:dyDescent="0.25">
      <c r="A17" s="41" t="s">
        <v>32</v>
      </c>
      <c r="B17" s="20">
        <v>16549583.67</v>
      </c>
      <c r="C17" s="119">
        <v>0</v>
      </c>
      <c r="D17" s="25">
        <v>50502.879999999997</v>
      </c>
      <c r="E17" s="21">
        <v>1506.63</v>
      </c>
      <c r="F17" s="22">
        <v>1212.7</v>
      </c>
      <c r="G17" s="22">
        <v>0</v>
      </c>
      <c r="H17" s="133">
        <f t="shared" si="0"/>
        <v>53222.209999999992</v>
      </c>
      <c r="Y17" s="121"/>
    </row>
    <row r="18" spans="1:25" x14ac:dyDescent="0.25">
      <c r="A18" s="41" t="s">
        <v>33</v>
      </c>
      <c r="B18" s="20">
        <v>6070005.1399999997</v>
      </c>
      <c r="C18" s="119">
        <v>0</v>
      </c>
      <c r="D18" s="25">
        <v>10633.58</v>
      </c>
      <c r="E18" s="21">
        <v>0</v>
      </c>
      <c r="F18" s="22">
        <v>0</v>
      </c>
      <c r="G18" s="22">
        <v>0</v>
      </c>
      <c r="H18" s="133">
        <f t="shared" si="0"/>
        <v>10633.58</v>
      </c>
      <c r="Y18" s="121"/>
    </row>
    <row r="19" spans="1:25" x14ac:dyDescent="0.25">
      <c r="A19" s="3" t="s">
        <v>34</v>
      </c>
      <c r="B19" s="20">
        <v>5820757.7199999997</v>
      </c>
      <c r="C19" s="119">
        <v>0</v>
      </c>
      <c r="D19" s="25">
        <v>0</v>
      </c>
      <c r="E19" s="21">
        <v>753.32</v>
      </c>
      <c r="F19" s="22">
        <v>0</v>
      </c>
      <c r="G19" s="22">
        <v>0</v>
      </c>
      <c r="H19" s="133">
        <f t="shared" si="0"/>
        <v>753.32</v>
      </c>
      <c r="Y19" s="121"/>
    </row>
    <row r="20" spans="1:25" x14ac:dyDescent="0.25">
      <c r="A20" s="3" t="s">
        <v>35</v>
      </c>
      <c r="B20" s="20">
        <v>5281346.0999999996</v>
      </c>
      <c r="C20" s="119">
        <v>0</v>
      </c>
      <c r="D20" s="25">
        <v>43677</v>
      </c>
      <c r="E20" s="21">
        <v>12806.39</v>
      </c>
      <c r="F20" s="22">
        <v>0</v>
      </c>
      <c r="G20" s="22">
        <v>0</v>
      </c>
      <c r="H20" s="133">
        <f t="shared" si="0"/>
        <v>56483.39</v>
      </c>
      <c r="Y20" s="121"/>
    </row>
    <row r="21" spans="1:25" x14ac:dyDescent="0.25">
      <c r="A21" s="41" t="s">
        <v>36</v>
      </c>
      <c r="B21" s="20">
        <v>10976588.99</v>
      </c>
      <c r="C21" s="119">
        <v>19819</v>
      </c>
      <c r="D21" s="25">
        <v>132014.9</v>
      </c>
      <c r="E21" s="21">
        <v>19586.240000000002</v>
      </c>
      <c r="F21" s="22">
        <v>0</v>
      </c>
      <c r="G21" s="22">
        <v>0</v>
      </c>
      <c r="H21" s="133">
        <f t="shared" si="0"/>
        <v>171420.13999999998</v>
      </c>
      <c r="Y21" s="121"/>
    </row>
    <row r="22" spans="1:25" x14ac:dyDescent="0.25">
      <c r="A22" s="41" t="s">
        <v>37</v>
      </c>
      <c r="B22" s="20">
        <v>2783676.26</v>
      </c>
      <c r="C22" s="119">
        <v>0</v>
      </c>
      <c r="D22" s="25">
        <v>32812.68</v>
      </c>
      <c r="E22" s="21">
        <v>4519.8999999999996</v>
      </c>
      <c r="F22" s="22">
        <v>0</v>
      </c>
      <c r="G22" s="22">
        <v>0</v>
      </c>
      <c r="H22" s="133">
        <f t="shared" si="0"/>
        <v>37332.58</v>
      </c>
      <c r="Y22" s="121"/>
    </row>
    <row r="23" spans="1:25" x14ac:dyDescent="0.25">
      <c r="A23" s="41" t="s">
        <v>38</v>
      </c>
      <c r="B23" s="20">
        <v>6308487.04</v>
      </c>
      <c r="C23" s="119">
        <v>0</v>
      </c>
      <c r="D23" s="25">
        <v>112034.37</v>
      </c>
      <c r="E23" s="21">
        <v>2259.9499999999998</v>
      </c>
      <c r="F23" s="22">
        <v>540</v>
      </c>
      <c r="G23" s="22">
        <v>0</v>
      </c>
      <c r="H23" s="133">
        <f t="shared" si="0"/>
        <v>114834.31999999999</v>
      </c>
      <c r="Y23" s="121"/>
    </row>
    <row r="24" spans="1:25" x14ac:dyDescent="0.25">
      <c r="A24" s="3" t="s">
        <v>39</v>
      </c>
      <c r="B24" s="20">
        <v>9709996.6500000004</v>
      </c>
      <c r="C24" s="119">
        <v>0</v>
      </c>
      <c r="D24" s="25">
        <v>56938.9</v>
      </c>
      <c r="E24" s="21">
        <v>0</v>
      </c>
      <c r="F24" s="22">
        <v>0</v>
      </c>
      <c r="G24" s="22">
        <v>0</v>
      </c>
      <c r="H24" s="133">
        <f t="shared" si="0"/>
        <v>56938.9</v>
      </c>
      <c r="Y24" s="121"/>
    </row>
    <row r="25" spans="1:25" x14ac:dyDescent="0.25">
      <c r="A25" s="41" t="s">
        <v>40</v>
      </c>
      <c r="B25" s="45">
        <v>16107964.859999999</v>
      </c>
      <c r="C25" s="74">
        <v>0</v>
      </c>
      <c r="D25" s="47">
        <v>355269.44</v>
      </c>
      <c r="E25" s="48">
        <v>8286.49</v>
      </c>
      <c r="F25" s="46">
        <v>0</v>
      </c>
      <c r="G25" s="126">
        <v>0</v>
      </c>
      <c r="H25" s="133">
        <f t="shared" si="0"/>
        <v>363555.93</v>
      </c>
      <c r="Y25" s="121"/>
    </row>
    <row r="26" spans="1:25" x14ac:dyDescent="0.25">
      <c r="A26" s="3" t="s">
        <v>41</v>
      </c>
      <c r="B26" s="50">
        <v>11378086.85</v>
      </c>
      <c r="C26" s="75">
        <v>302968.32000000001</v>
      </c>
      <c r="D26" s="52">
        <v>47100.11</v>
      </c>
      <c r="E26" s="53">
        <v>13559.71</v>
      </c>
      <c r="F26" s="51">
        <v>0</v>
      </c>
      <c r="G26" s="126">
        <v>0</v>
      </c>
      <c r="H26" s="133">
        <f t="shared" si="0"/>
        <v>363628.14</v>
      </c>
      <c r="Y26" s="121"/>
    </row>
    <row r="27" spans="1:25" x14ac:dyDescent="0.25">
      <c r="A27" s="3" t="s">
        <v>42</v>
      </c>
      <c r="B27" s="55">
        <v>13580442.41</v>
      </c>
      <c r="C27" s="76">
        <v>0</v>
      </c>
      <c r="D27" s="57">
        <v>20946.87</v>
      </c>
      <c r="E27" s="58">
        <v>1506.63</v>
      </c>
      <c r="F27" s="56">
        <v>0</v>
      </c>
      <c r="G27" s="130"/>
      <c r="H27" s="133">
        <f t="shared" si="0"/>
        <v>22453.5</v>
      </c>
      <c r="Y27" s="121"/>
    </row>
    <row r="28" spans="1:25" ht="15.75" thickBot="1" x14ac:dyDescent="0.3">
      <c r="A28" s="4" t="s">
        <v>43</v>
      </c>
      <c r="B28" s="60">
        <v>2535114.0499999998</v>
      </c>
      <c r="C28" s="77">
        <v>0</v>
      </c>
      <c r="D28" s="62">
        <v>20900.75</v>
      </c>
      <c r="E28" s="63">
        <v>0</v>
      </c>
      <c r="F28" s="61">
        <v>0</v>
      </c>
      <c r="G28" s="127">
        <v>0</v>
      </c>
      <c r="H28" s="132">
        <f t="shared" si="0"/>
        <v>20900.75</v>
      </c>
      <c r="Y28" s="121"/>
    </row>
    <row r="29" spans="1:25" ht="16.5" thickTop="1" thickBot="1" x14ac:dyDescent="0.3">
      <c r="A29" s="31" t="s">
        <v>44</v>
      </c>
      <c r="B29" s="13">
        <f>SUM(B6:B28)</f>
        <v>789263374.5999999</v>
      </c>
      <c r="C29" s="131">
        <f>SUM(C6:C28)</f>
        <v>2071175.2100000002</v>
      </c>
      <c r="D29" s="11">
        <f>SUM(D6:D28)</f>
        <v>18204619.539999999</v>
      </c>
      <c r="E29" s="11">
        <f>SUM(E6:E28)</f>
        <v>2756387.22</v>
      </c>
      <c r="F29" s="14">
        <f>SUM(F6:F28)</f>
        <v>127561.69</v>
      </c>
      <c r="G29" s="14"/>
      <c r="H29" s="32">
        <f t="shared" ref="H29" si="1">SUM(H6:H28)</f>
        <v>23159743.659999996</v>
      </c>
      <c r="Y29" s="121"/>
    </row>
    <row r="30" spans="1:25" x14ac:dyDescent="0.25">
      <c r="B30" s="80"/>
      <c r="F30" s="114"/>
      <c r="G30" s="114"/>
      <c r="Y30" s="121"/>
    </row>
    <row r="31" spans="1:25" x14ac:dyDescent="0.25">
      <c r="J31" s="114"/>
      <c r="Y31" s="120"/>
    </row>
    <row r="32" spans="1:25" x14ac:dyDescent="0.25">
      <c r="Q32" s="100"/>
      <c r="R32" s="83"/>
      <c r="S32" s="83"/>
      <c r="T32" s="83"/>
      <c r="U32" s="100"/>
      <c r="V32" s="83"/>
    </row>
    <row r="33" spans="1:22" x14ac:dyDescent="0.25">
      <c r="Q33" s="83"/>
      <c r="R33" s="83"/>
      <c r="S33" s="83"/>
      <c r="T33" s="83"/>
      <c r="U33" s="83"/>
      <c r="V33" s="83"/>
    </row>
    <row r="34" spans="1:22" ht="15.75" thickBot="1" x14ac:dyDescent="0.3">
      <c r="A34" s="78"/>
      <c r="B34" s="81"/>
      <c r="C34" s="81"/>
      <c r="D34" s="81"/>
      <c r="E34" s="81"/>
      <c r="F34" s="81"/>
      <c r="G34" s="81"/>
      <c r="H34" s="79"/>
      <c r="R34" s="114"/>
    </row>
    <row r="35" spans="1:22" x14ac:dyDescent="0.25">
      <c r="A35" s="27"/>
      <c r="B35" s="139" t="s">
        <v>2</v>
      </c>
      <c r="C35" s="140"/>
      <c r="D35" s="140"/>
      <c r="E35" s="141"/>
      <c r="F35" s="9" t="s">
        <v>1</v>
      </c>
      <c r="G35" s="68" t="s">
        <v>3</v>
      </c>
      <c r="H35" s="26" t="s">
        <v>4</v>
      </c>
      <c r="R35" s="114"/>
    </row>
    <row r="36" spans="1:22" x14ac:dyDescent="0.25">
      <c r="A36" s="28" t="s">
        <v>5</v>
      </c>
      <c r="B36" s="7" t="s">
        <v>11</v>
      </c>
      <c r="C36" s="1" t="s">
        <v>12</v>
      </c>
      <c r="D36" s="34" t="s">
        <v>12</v>
      </c>
      <c r="E36" s="36" t="s">
        <v>56</v>
      </c>
      <c r="F36" s="10" t="s">
        <v>13</v>
      </c>
      <c r="G36" s="69" t="s">
        <v>14</v>
      </c>
      <c r="H36" s="72" t="s">
        <v>15</v>
      </c>
    </row>
    <row r="37" spans="1:22" ht="15.75" thickBot="1" x14ac:dyDescent="0.3">
      <c r="A37" s="97"/>
      <c r="B37" s="8" t="s">
        <v>17</v>
      </c>
      <c r="C37" s="2" t="s">
        <v>18</v>
      </c>
      <c r="D37" s="35" t="s">
        <v>19</v>
      </c>
      <c r="E37" s="37" t="s">
        <v>57</v>
      </c>
      <c r="F37" s="15"/>
      <c r="G37" s="70" t="s">
        <v>20</v>
      </c>
      <c r="H37" s="73" t="s">
        <v>60</v>
      </c>
    </row>
    <row r="38" spans="1:22" x14ac:dyDescent="0.25">
      <c r="A38" s="42" t="s">
        <v>21</v>
      </c>
      <c r="B38" s="24">
        <v>1048160.5</v>
      </c>
      <c r="C38" s="19">
        <v>0</v>
      </c>
      <c r="D38" s="43">
        <v>631394.89</v>
      </c>
      <c r="E38" s="19">
        <v>680969</v>
      </c>
      <c r="F38" s="105">
        <f>B38+C38+D38+E38</f>
        <v>2360524.39</v>
      </c>
      <c r="G38" s="71"/>
      <c r="H38" s="44">
        <f t="shared" ref="H38:H60" si="2">B6+H6-F38-G38</f>
        <v>92631875.529999986</v>
      </c>
    </row>
    <row r="39" spans="1:22" x14ac:dyDescent="0.25">
      <c r="A39" s="41" t="s">
        <v>22</v>
      </c>
      <c r="B39" s="25">
        <v>0</v>
      </c>
      <c r="C39" s="23">
        <v>264904.57</v>
      </c>
      <c r="D39" s="23">
        <v>90</v>
      </c>
      <c r="E39" s="23">
        <v>0</v>
      </c>
      <c r="F39" s="133">
        <f t="shared" ref="F39:F60" si="3">B39+C39+D39+E39</f>
        <v>264994.57</v>
      </c>
      <c r="G39" s="71"/>
      <c r="H39" s="106">
        <f t="shared" si="2"/>
        <v>53965709.110000007</v>
      </c>
    </row>
    <row r="40" spans="1:22" x14ac:dyDescent="0.25">
      <c r="A40" s="41" t="s">
        <v>23</v>
      </c>
      <c r="B40" s="25">
        <v>380249</v>
      </c>
      <c r="C40" s="23">
        <v>0</v>
      </c>
      <c r="D40" s="23">
        <v>111347.5</v>
      </c>
      <c r="E40" s="23">
        <v>8635235</v>
      </c>
      <c r="F40" s="133">
        <f t="shared" si="3"/>
        <v>9126831.5</v>
      </c>
      <c r="G40" s="71">
        <v>0</v>
      </c>
      <c r="H40" s="106">
        <f t="shared" si="2"/>
        <v>237085781.26000002</v>
      </c>
    </row>
    <row r="41" spans="1:22" x14ac:dyDescent="0.25">
      <c r="A41" s="41" t="s">
        <v>24</v>
      </c>
      <c r="B41" s="25">
        <v>111253.95</v>
      </c>
      <c r="C41" s="23">
        <v>0</v>
      </c>
      <c r="D41" s="23">
        <v>0</v>
      </c>
      <c r="E41" s="23">
        <v>2188482.64</v>
      </c>
      <c r="F41" s="133">
        <f t="shared" si="3"/>
        <v>2299736.5900000003</v>
      </c>
      <c r="G41" s="71"/>
      <c r="H41" s="106">
        <f t="shared" si="2"/>
        <v>207527198.18000001</v>
      </c>
    </row>
    <row r="42" spans="1:22" x14ac:dyDescent="0.25">
      <c r="A42" s="41" t="s">
        <v>25</v>
      </c>
      <c r="B42" s="25">
        <v>0</v>
      </c>
      <c r="C42" s="23">
        <v>0</v>
      </c>
      <c r="D42" s="23">
        <v>0</v>
      </c>
      <c r="E42" s="23">
        <v>0</v>
      </c>
      <c r="F42" s="133">
        <f t="shared" si="3"/>
        <v>0</v>
      </c>
      <c r="G42" s="71">
        <v>2258000</v>
      </c>
      <c r="H42" s="106">
        <f t="shared" si="2"/>
        <v>14308348.92</v>
      </c>
    </row>
    <row r="43" spans="1:22" x14ac:dyDescent="0.25">
      <c r="A43" s="41" t="s">
        <v>26</v>
      </c>
      <c r="B43" s="25">
        <v>0</v>
      </c>
      <c r="C43" s="23">
        <v>0</v>
      </c>
      <c r="D43" s="23">
        <v>5800</v>
      </c>
      <c r="E43" s="23">
        <v>0</v>
      </c>
      <c r="F43" s="133">
        <f t="shared" si="3"/>
        <v>5800</v>
      </c>
      <c r="G43" s="71"/>
      <c r="H43" s="106">
        <f t="shared" si="2"/>
        <v>25422505.130000003</v>
      </c>
    </row>
    <row r="44" spans="1:22" x14ac:dyDescent="0.25">
      <c r="A44" s="41" t="s">
        <v>27</v>
      </c>
      <c r="B44" s="25">
        <v>0</v>
      </c>
      <c r="C44" s="23">
        <v>0</v>
      </c>
      <c r="D44" s="23">
        <v>4650</v>
      </c>
      <c r="E44" s="23">
        <v>0</v>
      </c>
      <c r="F44" s="133">
        <f t="shared" si="3"/>
        <v>4650</v>
      </c>
      <c r="G44" s="71">
        <v>0</v>
      </c>
      <c r="H44" s="106">
        <f t="shared" si="2"/>
        <v>2983794.6</v>
      </c>
    </row>
    <row r="45" spans="1:22" x14ac:dyDescent="0.25">
      <c r="A45" s="41" t="s">
        <v>28</v>
      </c>
      <c r="B45" s="25">
        <v>0</v>
      </c>
      <c r="C45" s="23">
        <v>0</v>
      </c>
      <c r="D45" s="23">
        <v>0</v>
      </c>
      <c r="E45" s="23">
        <v>1815</v>
      </c>
      <c r="F45" s="133">
        <f t="shared" si="3"/>
        <v>1815</v>
      </c>
      <c r="G45" s="71"/>
      <c r="H45" s="106">
        <f t="shared" si="2"/>
        <v>2335224.56</v>
      </c>
    </row>
    <row r="46" spans="1:22" x14ac:dyDescent="0.25">
      <c r="A46" s="41" t="s">
        <v>29</v>
      </c>
      <c r="B46" s="25"/>
      <c r="C46" s="23">
        <v>138135.22</v>
      </c>
      <c r="D46" s="23">
        <v>7469</v>
      </c>
      <c r="E46" s="23"/>
      <c r="F46" s="133">
        <f t="shared" si="3"/>
        <v>145604.22</v>
      </c>
      <c r="G46" s="71"/>
      <c r="H46" s="106">
        <f t="shared" si="2"/>
        <v>48199316.969999999</v>
      </c>
    </row>
    <row r="47" spans="1:22" x14ac:dyDescent="0.25">
      <c r="A47" s="41" t="s">
        <v>30</v>
      </c>
      <c r="B47" s="25">
        <v>0</v>
      </c>
      <c r="C47" s="23">
        <v>0</v>
      </c>
      <c r="D47" s="23">
        <v>0</v>
      </c>
      <c r="E47" s="23">
        <v>13308</v>
      </c>
      <c r="F47" s="133">
        <f t="shared" si="3"/>
        <v>13308</v>
      </c>
      <c r="G47" s="71"/>
      <c r="H47" s="106">
        <f t="shared" si="2"/>
        <v>2571941.19</v>
      </c>
    </row>
    <row r="48" spans="1:22" x14ac:dyDescent="0.25">
      <c r="A48" s="41" t="s">
        <v>31</v>
      </c>
      <c r="B48" s="25">
        <v>0</v>
      </c>
      <c r="C48" s="23">
        <v>0</v>
      </c>
      <c r="D48" s="23">
        <v>0</v>
      </c>
      <c r="E48" s="23">
        <v>0</v>
      </c>
      <c r="F48" s="133">
        <f t="shared" si="3"/>
        <v>0</v>
      </c>
      <c r="G48" s="71"/>
      <c r="H48" s="106">
        <f t="shared" si="2"/>
        <v>535952.04</v>
      </c>
    </row>
    <row r="49" spans="1:8" x14ac:dyDescent="0.25">
      <c r="A49" s="41" t="s">
        <v>32</v>
      </c>
      <c r="B49" s="25">
        <v>0</v>
      </c>
      <c r="C49" s="23">
        <v>0</v>
      </c>
      <c r="D49" s="23">
        <v>0</v>
      </c>
      <c r="E49" s="23">
        <v>0</v>
      </c>
      <c r="F49" s="133">
        <f t="shared" si="3"/>
        <v>0</v>
      </c>
      <c r="G49" s="71"/>
      <c r="H49" s="106">
        <f t="shared" si="2"/>
        <v>16602805.880000001</v>
      </c>
    </row>
    <row r="50" spans="1:8" x14ac:dyDescent="0.25">
      <c r="A50" s="41" t="s">
        <v>33</v>
      </c>
      <c r="B50" s="25">
        <v>0</v>
      </c>
      <c r="C50" s="23">
        <v>0</v>
      </c>
      <c r="D50" s="23">
        <v>0</v>
      </c>
      <c r="E50" s="23">
        <v>0</v>
      </c>
      <c r="F50" s="133">
        <f t="shared" si="3"/>
        <v>0</v>
      </c>
      <c r="G50" s="71"/>
      <c r="H50" s="106">
        <f t="shared" si="2"/>
        <v>6080638.7199999997</v>
      </c>
    </row>
    <row r="51" spans="1:8" x14ac:dyDescent="0.25">
      <c r="A51" s="3" t="s">
        <v>34</v>
      </c>
      <c r="B51" s="25">
        <v>0</v>
      </c>
      <c r="C51" s="23">
        <v>6865.42</v>
      </c>
      <c r="D51" s="23">
        <v>0</v>
      </c>
      <c r="E51" s="23">
        <v>0</v>
      </c>
      <c r="F51" s="133">
        <f t="shared" si="3"/>
        <v>6865.42</v>
      </c>
      <c r="G51" s="71">
        <v>3117474</v>
      </c>
      <c r="H51" s="106">
        <f t="shared" si="2"/>
        <v>2697171.62</v>
      </c>
    </row>
    <row r="52" spans="1:8" x14ac:dyDescent="0.25">
      <c r="A52" s="3" t="s">
        <v>35</v>
      </c>
      <c r="B52" s="25">
        <v>0</v>
      </c>
      <c r="C52" s="23">
        <v>0</v>
      </c>
      <c r="D52" s="23">
        <v>12040</v>
      </c>
      <c r="E52" s="23">
        <v>5395.87</v>
      </c>
      <c r="F52" s="133">
        <f t="shared" si="3"/>
        <v>17435.87</v>
      </c>
      <c r="G52" s="71"/>
      <c r="H52" s="106">
        <f t="shared" si="2"/>
        <v>5320393.6199999992</v>
      </c>
    </row>
    <row r="53" spans="1:8" x14ac:dyDescent="0.25">
      <c r="A53" s="41" t="s">
        <v>36</v>
      </c>
      <c r="B53" s="25">
        <v>0</v>
      </c>
      <c r="C53" s="23">
        <v>84885.11</v>
      </c>
      <c r="D53" s="23">
        <v>2500</v>
      </c>
      <c r="E53" s="23">
        <v>42983.34</v>
      </c>
      <c r="F53" s="133">
        <f t="shared" si="3"/>
        <v>130368.45</v>
      </c>
      <c r="G53" s="71"/>
      <c r="H53" s="106">
        <f t="shared" si="2"/>
        <v>11017640.680000002</v>
      </c>
    </row>
    <row r="54" spans="1:8" x14ac:dyDescent="0.25">
      <c r="A54" s="41" t="s">
        <v>37</v>
      </c>
      <c r="B54" s="25">
        <v>0</v>
      </c>
      <c r="C54" s="23">
        <v>0</v>
      </c>
      <c r="D54" s="23">
        <v>2950</v>
      </c>
      <c r="E54" s="23">
        <v>492.35</v>
      </c>
      <c r="F54" s="133">
        <f t="shared" si="3"/>
        <v>3442.35</v>
      </c>
      <c r="G54" s="71"/>
      <c r="H54" s="106">
        <f t="shared" si="2"/>
        <v>2817566.4899999998</v>
      </c>
    </row>
    <row r="55" spans="1:8" x14ac:dyDescent="0.25">
      <c r="A55" s="41" t="s">
        <v>38</v>
      </c>
      <c r="B55" s="25">
        <v>0</v>
      </c>
      <c r="C55" s="23">
        <v>0</v>
      </c>
      <c r="D55" s="23">
        <v>0</v>
      </c>
      <c r="E55" s="23">
        <v>0</v>
      </c>
      <c r="F55" s="133">
        <f t="shared" si="3"/>
        <v>0</v>
      </c>
      <c r="G55" s="71"/>
      <c r="H55" s="106">
        <f t="shared" si="2"/>
        <v>6423321.3600000003</v>
      </c>
    </row>
    <row r="56" spans="1:8" x14ac:dyDescent="0.25">
      <c r="A56" s="3" t="s">
        <v>39</v>
      </c>
      <c r="B56" s="25">
        <v>0</v>
      </c>
      <c r="C56" s="23">
        <v>0</v>
      </c>
      <c r="D56" s="23">
        <v>120</v>
      </c>
      <c r="E56" s="23">
        <v>15568</v>
      </c>
      <c r="F56" s="133">
        <f t="shared" si="3"/>
        <v>15688</v>
      </c>
      <c r="G56" s="71"/>
      <c r="H56" s="106">
        <f t="shared" si="2"/>
        <v>9751247.5500000007</v>
      </c>
    </row>
    <row r="57" spans="1:8" x14ac:dyDescent="0.25">
      <c r="A57" s="41" t="s">
        <v>40</v>
      </c>
      <c r="B57" s="47">
        <v>0</v>
      </c>
      <c r="C57" s="48">
        <v>0</v>
      </c>
      <c r="D57" s="48">
        <v>0</v>
      </c>
      <c r="E57" s="49">
        <v>0</v>
      </c>
      <c r="F57" s="133">
        <f t="shared" si="3"/>
        <v>0</v>
      </c>
      <c r="G57" s="71"/>
      <c r="H57" s="106">
        <f t="shared" si="2"/>
        <v>16471520.789999999</v>
      </c>
    </row>
    <row r="58" spans="1:8" x14ac:dyDescent="0.25">
      <c r="A58" s="3" t="s">
        <v>41</v>
      </c>
      <c r="B58" s="52">
        <v>0</v>
      </c>
      <c r="C58" s="53">
        <v>0</v>
      </c>
      <c r="D58" s="53">
        <v>1045987.59</v>
      </c>
      <c r="E58" s="54">
        <v>0</v>
      </c>
      <c r="F58" s="133">
        <f t="shared" si="3"/>
        <v>1045987.59</v>
      </c>
      <c r="G58" s="71">
        <v>968496.48</v>
      </c>
      <c r="H58" s="106">
        <f t="shared" si="2"/>
        <v>9727230.9199999999</v>
      </c>
    </row>
    <row r="59" spans="1:8" x14ac:dyDescent="0.25">
      <c r="A59" s="3" t="s">
        <v>42</v>
      </c>
      <c r="B59" s="57">
        <v>0</v>
      </c>
      <c r="C59" s="58">
        <v>0</v>
      </c>
      <c r="D59" s="58">
        <v>0</v>
      </c>
      <c r="E59" s="59"/>
      <c r="F59" s="133">
        <f t="shared" si="3"/>
        <v>0</v>
      </c>
      <c r="G59" s="71"/>
      <c r="H59" s="106">
        <f t="shared" si="2"/>
        <v>13602895.91</v>
      </c>
    </row>
    <row r="60" spans="1:8" ht="15.75" thickBot="1" x14ac:dyDescent="0.3">
      <c r="A60" s="4" t="s">
        <v>43</v>
      </c>
      <c r="B60" s="62">
        <v>0</v>
      </c>
      <c r="C60" s="63">
        <v>0</v>
      </c>
      <c r="D60" s="63">
        <v>0</v>
      </c>
      <c r="E60" s="64">
        <v>0</v>
      </c>
      <c r="F60" s="132">
        <f t="shared" si="3"/>
        <v>0</v>
      </c>
      <c r="G60" s="71"/>
      <c r="H60" s="106">
        <f t="shared" si="2"/>
        <v>2556014.7999999998</v>
      </c>
    </row>
    <row r="61" spans="1:8" ht="16.5" thickTop="1" thickBot="1" x14ac:dyDescent="0.3">
      <c r="A61" s="31" t="s">
        <v>44</v>
      </c>
      <c r="B61" s="13">
        <f t="shared" ref="B61:H61" si="4">SUM(B38:B60)</f>
        <v>1539663.45</v>
      </c>
      <c r="C61" s="11">
        <f t="shared" si="4"/>
        <v>494790.32</v>
      </c>
      <c r="D61" s="33">
        <f t="shared" si="4"/>
        <v>1824348.98</v>
      </c>
      <c r="E61" s="30">
        <f t="shared" si="4"/>
        <v>11584249.199999999</v>
      </c>
      <c r="F61" s="32">
        <f t="shared" si="4"/>
        <v>15443051.949999999</v>
      </c>
      <c r="G61" s="32">
        <f t="shared" si="4"/>
        <v>6343970.4800000004</v>
      </c>
      <c r="H61" s="12">
        <f t="shared" si="4"/>
        <v>790636095.82999969</v>
      </c>
    </row>
    <row r="67" spans="1:8" ht="15.75" thickBot="1" x14ac:dyDescent="0.3">
      <c r="H67" t="s">
        <v>55</v>
      </c>
    </row>
    <row r="68" spans="1:8" x14ac:dyDescent="0.25">
      <c r="A68" s="82" t="s">
        <v>5</v>
      </c>
      <c r="B68" s="111"/>
      <c r="C68" s="112"/>
      <c r="D68" s="112"/>
      <c r="E68" s="113"/>
      <c r="F68" s="83"/>
      <c r="G68" s="82" t="s">
        <v>5</v>
      </c>
      <c r="H68" s="122" t="s">
        <v>53</v>
      </c>
    </row>
    <row r="69" spans="1:8" ht="15.75" thickBot="1" x14ac:dyDescent="0.3">
      <c r="A69" s="97"/>
      <c r="B69" s="107" t="s">
        <v>61</v>
      </c>
      <c r="C69" s="108" t="s">
        <v>62</v>
      </c>
      <c r="D69" s="108" t="s">
        <v>63</v>
      </c>
      <c r="E69" s="101" t="s">
        <v>45</v>
      </c>
      <c r="F69" s="83"/>
      <c r="G69" s="97"/>
      <c r="H69" s="124" t="s">
        <v>54</v>
      </c>
    </row>
    <row r="70" spans="1:8" x14ac:dyDescent="0.25">
      <c r="A70" s="99" t="s">
        <v>46</v>
      </c>
      <c r="B70" s="91">
        <v>36466000</v>
      </c>
      <c r="C70" s="84">
        <f>51728441.97+976000</f>
        <v>52704441.969999999</v>
      </c>
      <c r="D70" s="85">
        <v>0</v>
      </c>
      <c r="E70" s="86">
        <f t="shared" ref="E70:E92" si="5">H38-B70-C70-D70</f>
        <v>3461433.5599999875</v>
      </c>
      <c r="F70" s="83"/>
      <c r="G70" s="99" t="s">
        <v>46</v>
      </c>
      <c r="H70" s="136">
        <f t="shared" ref="H70:H92" si="6">D6+E6-C38-D38</f>
        <v>1877491.29</v>
      </c>
    </row>
    <row r="71" spans="1:8" x14ac:dyDescent="0.25">
      <c r="A71" s="94" t="s">
        <v>22</v>
      </c>
      <c r="B71" s="92">
        <v>15000000</v>
      </c>
      <c r="C71" s="87">
        <v>0</v>
      </c>
      <c r="D71" s="85">
        <v>0</v>
      </c>
      <c r="E71" s="86">
        <f t="shared" si="5"/>
        <v>38965709.110000007</v>
      </c>
      <c r="F71" s="83"/>
      <c r="G71" s="94" t="s">
        <v>22</v>
      </c>
      <c r="H71" s="136">
        <f t="shared" si="6"/>
        <v>56142.520000000019</v>
      </c>
    </row>
    <row r="72" spans="1:8" x14ac:dyDescent="0.25">
      <c r="A72" s="94" t="s">
        <v>23</v>
      </c>
      <c r="B72" s="92">
        <v>38260000</v>
      </c>
      <c r="C72" s="87">
        <v>24862100.699999999</v>
      </c>
      <c r="D72" s="85">
        <v>0</v>
      </c>
      <c r="E72" s="86">
        <f t="shared" si="5"/>
        <v>173963680.56000003</v>
      </c>
      <c r="F72" s="83"/>
      <c r="G72" s="94" t="s">
        <v>23</v>
      </c>
      <c r="H72" s="136">
        <f t="shared" si="6"/>
        <v>6127458.8300000001</v>
      </c>
    </row>
    <row r="73" spans="1:8" x14ac:dyDescent="0.25">
      <c r="A73" s="95" t="s">
        <v>24</v>
      </c>
      <c r="B73" s="92">
        <v>100598000</v>
      </c>
      <c r="C73" s="87">
        <v>49576000</v>
      </c>
      <c r="D73" s="85"/>
      <c r="E73" s="86">
        <f t="shared" si="5"/>
        <v>57353198.180000007</v>
      </c>
      <c r="F73" s="83"/>
      <c r="G73" s="95" t="s">
        <v>24</v>
      </c>
      <c r="H73" s="136">
        <f t="shared" si="6"/>
        <v>9015328.4100000001</v>
      </c>
    </row>
    <row r="74" spans="1:8" x14ac:dyDescent="0.25">
      <c r="A74" s="104" t="s">
        <v>25</v>
      </c>
      <c r="B74" s="92">
        <v>6866000</v>
      </c>
      <c r="C74" s="87">
        <v>4249861.62</v>
      </c>
      <c r="D74" s="85"/>
      <c r="E74" s="86">
        <f t="shared" si="5"/>
        <v>3192487.3</v>
      </c>
      <c r="F74" s="83"/>
      <c r="G74" s="104" t="s">
        <v>25</v>
      </c>
      <c r="H74" s="136">
        <f t="shared" si="6"/>
        <v>40862.07</v>
      </c>
    </row>
    <row r="75" spans="1:8" x14ac:dyDescent="0.25">
      <c r="A75" s="95" t="s">
        <v>26</v>
      </c>
      <c r="B75" s="92">
        <v>14426000</v>
      </c>
      <c r="C75" s="87">
        <v>10000000</v>
      </c>
      <c r="D75" s="85"/>
      <c r="E75" s="86">
        <f t="shared" si="5"/>
        <v>996505.13000000268</v>
      </c>
      <c r="F75" s="83"/>
      <c r="G75" s="95" t="s">
        <v>26</v>
      </c>
      <c r="H75" s="136">
        <f t="shared" si="6"/>
        <v>736096.75</v>
      </c>
    </row>
    <row r="76" spans="1:8" x14ac:dyDescent="0.25">
      <c r="A76" s="104" t="s">
        <v>27</v>
      </c>
      <c r="B76" s="92">
        <v>2000000</v>
      </c>
      <c r="C76" s="87">
        <v>0</v>
      </c>
      <c r="D76" s="85">
        <v>0</v>
      </c>
      <c r="E76" s="86">
        <f t="shared" si="5"/>
        <v>983794.60000000009</v>
      </c>
      <c r="F76" s="83"/>
      <c r="G76" s="104" t="s">
        <v>27</v>
      </c>
      <c r="H76" s="136">
        <f t="shared" si="6"/>
        <v>25625.309999999998</v>
      </c>
    </row>
    <row r="77" spans="1:8" x14ac:dyDescent="0.25">
      <c r="A77" s="95" t="s">
        <v>28</v>
      </c>
      <c r="B77" s="92">
        <v>1500000</v>
      </c>
      <c r="C77" s="87"/>
      <c r="D77" s="85"/>
      <c r="E77" s="86">
        <f t="shared" si="5"/>
        <v>835224.56</v>
      </c>
      <c r="F77" s="83"/>
      <c r="G77" s="95" t="s">
        <v>28</v>
      </c>
      <c r="H77" s="136">
        <f t="shared" si="6"/>
        <v>69391.899999999994</v>
      </c>
    </row>
    <row r="78" spans="1:8" x14ac:dyDescent="0.25">
      <c r="A78" s="95" t="s">
        <v>47</v>
      </c>
      <c r="B78" s="92">
        <v>5655000</v>
      </c>
      <c r="C78" s="87">
        <v>28735740.289999999</v>
      </c>
      <c r="D78" s="85"/>
      <c r="E78" s="86">
        <f t="shared" si="5"/>
        <v>13808576.68</v>
      </c>
      <c r="F78" s="83"/>
      <c r="G78" s="95" t="s">
        <v>47</v>
      </c>
      <c r="H78" s="136">
        <f t="shared" si="6"/>
        <v>845766.89</v>
      </c>
    </row>
    <row r="79" spans="1:8" x14ac:dyDescent="0.25">
      <c r="A79" s="95" t="s">
        <v>30</v>
      </c>
      <c r="B79" s="92">
        <v>0</v>
      </c>
      <c r="C79" s="87">
        <v>0</v>
      </c>
      <c r="D79" s="85">
        <v>0</v>
      </c>
      <c r="E79" s="86">
        <f t="shared" si="5"/>
        <v>2571941.19</v>
      </c>
      <c r="F79" s="83"/>
      <c r="G79" s="95" t="s">
        <v>30</v>
      </c>
      <c r="H79" s="136">
        <f t="shared" si="6"/>
        <v>26666.07</v>
      </c>
    </row>
    <row r="80" spans="1:8" x14ac:dyDescent="0.25">
      <c r="A80" s="95" t="s">
        <v>31</v>
      </c>
      <c r="B80" s="92">
        <v>0</v>
      </c>
      <c r="C80" s="87">
        <v>535952.04</v>
      </c>
      <c r="D80" s="85">
        <v>0</v>
      </c>
      <c r="E80" s="86">
        <f t="shared" si="5"/>
        <v>0</v>
      </c>
      <c r="F80" s="83"/>
      <c r="G80" s="95" t="s">
        <v>31</v>
      </c>
      <c r="H80" s="136">
        <f t="shared" si="6"/>
        <v>28768.799999999999</v>
      </c>
    </row>
    <row r="81" spans="1:8" x14ac:dyDescent="0.25">
      <c r="A81" s="95" t="s">
        <v>32</v>
      </c>
      <c r="B81" s="92">
        <v>13750000</v>
      </c>
      <c r="C81" s="87">
        <v>1173329.05</v>
      </c>
      <c r="D81" s="85">
        <v>0</v>
      </c>
      <c r="E81" s="86">
        <f t="shared" si="5"/>
        <v>1679476.8300000008</v>
      </c>
      <c r="F81" s="83"/>
      <c r="G81" s="95" t="s">
        <v>32</v>
      </c>
      <c r="H81" s="136">
        <f t="shared" si="6"/>
        <v>52009.509999999995</v>
      </c>
    </row>
    <row r="82" spans="1:8" x14ac:dyDescent="0.25">
      <c r="A82" s="95" t="s">
        <v>33</v>
      </c>
      <c r="B82" s="92">
        <v>3135000</v>
      </c>
      <c r="C82" s="87">
        <v>0</v>
      </c>
      <c r="D82" s="85">
        <v>0</v>
      </c>
      <c r="E82" s="86">
        <f t="shared" si="5"/>
        <v>2945638.7199999997</v>
      </c>
      <c r="F82" s="83"/>
      <c r="G82" s="95" t="s">
        <v>33</v>
      </c>
      <c r="H82" s="136">
        <f t="shared" si="6"/>
        <v>10633.58</v>
      </c>
    </row>
    <row r="83" spans="1:8" x14ac:dyDescent="0.25">
      <c r="A83" s="95" t="s">
        <v>34</v>
      </c>
      <c r="B83" s="92">
        <v>700000</v>
      </c>
      <c r="C83" s="87">
        <v>1996000</v>
      </c>
      <c r="D83" s="85">
        <v>0</v>
      </c>
      <c r="E83" s="86">
        <f t="shared" si="5"/>
        <v>1171.6200000001118</v>
      </c>
      <c r="F83" s="83"/>
      <c r="G83" s="95" t="s">
        <v>34</v>
      </c>
      <c r="H83" s="136">
        <f t="shared" si="6"/>
        <v>-6112.1</v>
      </c>
    </row>
    <row r="84" spans="1:8" x14ac:dyDescent="0.25">
      <c r="A84" s="95" t="s">
        <v>35</v>
      </c>
      <c r="B84" s="92">
        <v>100000</v>
      </c>
      <c r="C84" s="87">
        <v>14236</v>
      </c>
      <c r="D84" s="88"/>
      <c r="E84" s="86">
        <f t="shared" si="5"/>
        <v>5206157.6199999992</v>
      </c>
      <c r="F84" s="83"/>
      <c r="G84" s="95" t="s">
        <v>35</v>
      </c>
      <c r="H84" s="136">
        <f t="shared" si="6"/>
        <v>44443.39</v>
      </c>
    </row>
    <row r="85" spans="1:8" x14ac:dyDescent="0.25">
      <c r="A85" s="94" t="s">
        <v>48</v>
      </c>
      <c r="B85" s="92">
        <v>6300000</v>
      </c>
      <c r="C85" s="87">
        <v>1180000</v>
      </c>
      <c r="D85" s="88">
        <v>0</v>
      </c>
      <c r="E85" s="86">
        <f t="shared" si="5"/>
        <v>3537640.6800000016</v>
      </c>
      <c r="F85" s="83"/>
      <c r="G85" s="94" t="s">
        <v>48</v>
      </c>
      <c r="H85" s="136">
        <f t="shared" si="6"/>
        <v>64216.029999999984</v>
      </c>
    </row>
    <row r="86" spans="1:8" x14ac:dyDescent="0.25">
      <c r="A86" s="104" t="s">
        <v>37</v>
      </c>
      <c r="B86" s="92">
        <v>215000</v>
      </c>
      <c r="C86" s="87">
        <v>0</v>
      </c>
      <c r="D86" s="88">
        <v>0</v>
      </c>
      <c r="E86" s="86">
        <f t="shared" si="5"/>
        <v>2602566.4899999998</v>
      </c>
      <c r="F86" s="83"/>
      <c r="G86" s="104" t="s">
        <v>37</v>
      </c>
      <c r="H86" s="136">
        <f t="shared" si="6"/>
        <v>34382.58</v>
      </c>
    </row>
    <row r="87" spans="1:8" x14ac:dyDescent="0.25">
      <c r="A87" s="94" t="s">
        <v>38</v>
      </c>
      <c r="B87" s="92">
        <v>120000</v>
      </c>
      <c r="C87" s="87"/>
      <c r="D87" s="88"/>
      <c r="E87" s="86">
        <f t="shared" si="5"/>
        <v>6303321.3600000003</v>
      </c>
      <c r="F87" s="83"/>
      <c r="G87" s="94" t="s">
        <v>38</v>
      </c>
      <c r="H87" s="136">
        <f t="shared" si="6"/>
        <v>114294.31999999999</v>
      </c>
    </row>
    <row r="88" spans="1:8" x14ac:dyDescent="0.25">
      <c r="A88" s="95" t="s">
        <v>49</v>
      </c>
      <c r="B88" s="92">
        <v>0</v>
      </c>
      <c r="C88" s="87">
        <v>0</v>
      </c>
      <c r="D88" s="88">
        <v>0</v>
      </c>
      <c r="E88" s="86">
        <f t="shared" si="5"/>
        <v>9751247.5500000007</v>
      </c>
      <c r="F88" s="83"/>
      <c r="G88" s="95" t="s">
        <v>49</v>
      </c>
      <c r="H88" s="136">
        <f t="shared" si="6"/>
        <v>56818.9</v>
      </c>
    </row>
    <row r="89" spans="1:8" x14ac:dyDescent="0.25">
      <c r="A89" s="95" t="s">
        <v>40</v>
      </c>
      <c r="B89" s="92">
        <v>5500000</v>
      </c>
      <c r="C89" s="87">
        <v>0</v>
      </c>
      <c r="D89" s="88">
        <v>0</v>
      </c>
      <c r="E89" s="86">
        <f t="shared" si="5"/>
        <v>10971520.789999999</v>
      </c>
      <c r="F89" s="83"/>
      <c r="G89" s="95" t="s">
        <v>40</v>
      </c>
      <c r="H89" s="136">
        <f t="shared" si="6"/>
        <v>363555.93</v>
      </c>
    </row>
    <row r="90" spans="1:8" x14ac:dyDescent="0.25">
      <c r="A90" s="104" t="s">
        <v>41</v>
      </c>
      <c r="B90" s="92">
        <v>2356000</v>
      </c>
      <c r="C90" s="87">
        <v>111651.84</v>
      </c>
      <c r="D90" s="88"/>
      <c r="E90" s="86">
        <f t="shared" si="5"/>
        <v>7259579.0800000001</v>
      </c>
      <c r="F90" s="110"/>
      <c r="G90" s="104" t="s">
        <v>41</v>
      </c>
      <c r="H90" s="136">
        <f t="shared" si="6"/>
        <v>-985327.77</v>
      </c>
    </row>
    <row r="91" spans="1:8" x14ac:dyDescent="0.25">
      <c r="A91" s="95" t="s">
        <v>42</v>
      </c>
      <c r="B91" s="92"/>
      <c r="C91" s="87"/>
      <c r="D91" s="88"/>
      <c r="E91" s="86">
        <f t="shared" si="5"/>
        <v>13602895.91</v>
      </c>
      <c r="F91" s="83"/>
      <c r="G91" s="95" t="s">
        <v>42</v>
      </c>
      <c r="H91" s="136">
        <f t="shared" si="6"/>
        <v>22453.5</v>
      </c>
    </row>
    <row r="92" spans="1:8" ht="15.75" thickBot="1" x14ac:dyDescent="0.3">
      <c r="A92" s="96" t="s">
        <v>43</v>
      </c>
      <c r="B92" s="93">
        <v>925000</v>
      </c>
      <c r="C92" s="89">
        <v>0</v>
      </c>
      <c r="D92" s="90">
        <v>0</v>
      </c>
      <c r="E92" s="86">
        <f t="shared" si="5"/>
        <v>1631014.7999999998</v>
      </c>
      <c r="F92" s="83"/>
      <c r="G92" s="96" t="s">
        <v>43</v>
      </c>
      <c r="H92" s="137">
        <f t="shared" si="6"/>
        <v>20900.75</v>
      </c>
    </row>
    <row r="93" spans="1:8" ht="16.5" thickTop="1" thickBot="1" x14ac:dyDescent="0.3">
      <c r="A93" s="98" t="s">
        <v>50</v>
      </c>
      <c r="B93" s="103">
        <f>SUM(B70:B92)</f>
        <v>253872000</v>
      </c>
      <c r="C93" s="102">
        <f>SUM(C70:C92)</f>
        <v>175139313.51000002</v>
      </c>
      <c r="D93" s="102">
        <f>SUM(D70:D92)</f>
        <v>0</v>
      </c>
      <c r="E93" s="109">
        <f>SUM(E70:E92)</f>
        <v>361624782.32000017</v>
      </c>
      <c r="F93" s="83"/>
      <c r="G93" s="98" t="s">
        <v>50</v>
      </c>
      <c r="H93" s="138">
        <f>SUM(H70:H92)</f>
        <v>18641867.459999997</v>
      </c>
    </row>
  </sheetData>
  <mergeCells count="2">
    <mergeCell ref="C3:F3"/>
    <mergeCell ref="B35:E3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Šrámková Iveta</dc:creator>
  <cp:lastModifiedBy>Krupčík Ivan</cp:lastModifiedBy>
  <cp:lastPrinted>2015-05-07T13:16:06Z</cp:lastPrinted>
  <dcterms:created xsi:type="dcterms:W3CDTF">2013-05-07T10:49:33Z</dcterms:created>
  <dcterms:modified xsi:type="dcterms:W3CDTF">2015-05-21T10:37:38Z</dcterms:modified>
</cp:coreProperties>
</file>