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2060"/>
  </bookViews>
  <sheets>
    <sheet name="TABULKA PVS" sheetId="1" r:id="rId1"/>
  </sheets>
  <calcPr calcId="145621"/>
</workbook>
</file>

<file path=xl/calcChain.xml><?xml version="1.0" encoding="utf-8"?>
<calcChain xmlns="http://schemas.openxmlformats.org/spreadsheetml/2006/main">
  <c r="F35" i="1" l="1"/>
  <c r="C34" i="1"/>
  <c r="I34" i="1" s="1"/>
  <c r="H35" i="1"/>
  <c r="G35" i="1"/>
  <c r="E35" i="1"/>
  <c r="C33" i="1"/>
  <c r="C20" i="1" s="1"/>
  <c r="I20" i="1" s="1"/>
  <c r="B33" i="1"/>
  <c r="C31" i="1"/>
  <c r="I31" i="1" s="1"/>
  <c r="I29" i="1"/>
  <c r="C27" i="1"/>
  <c r="I27" i="1" s="1"/>
  <c r="C25" i="1"/>
  <c r="C23" i="1"/>
  <c r="I23" i="1" s="1"/>
  <c r="I21" i="1"/>
  <c r="C19" i="1"/>
  <c r="I19" i="1" s="1"/>
  <c r="I18" i="1"/>
  <c r="I16" i="1"/>
  <c r="C15" i="1"/>
  <c r="I15" i="1" s="1"/>
  <c r="C13" i="1"/>
  <c r="I13" i="1" s="1"/>
  <c r="C11" i="1"/>
  <c r="I11" i="1" s="1"/>
  <c r="D33" i="1"/>
  <c r="D35" i="1" s="1"/>
  <c r="I25" i="1" l="1"/>
  <c r="C10" i="1"/>
  <c r="I10" i="1" s="1"/>
  <c r="C17" i="1"/>
  <c r="I17" i="1" s="1"/>
  <c r="C22" i="1"/>
  <c r="I22" i="1" s="1"/>
  <c r="C24" i="1"/>
  <c r="I24" i="1" s="1"/>
  <c r="C26" i="1"/>
  <c r="I26" i="1" s="1"/>
  <c r="C28" i="1"/>
  <c r="I28" i="1" s="1"/>
  <c r="C30" i="1"/>
  <c r="I30" i="1" s="1"/>
  <c r="C32" i="1"/>
  <c r="I32" i="1" s="1"/>
  <c r="C12" i="1"/>
  <c r="I12" i="1" s="1"/>
  <c r="C14" i="1"/>
  <c r="I14" i="1" s="1"/>
  <c r="I33" i="1"/>
  <c r="I35" i="1" s="1"/>
</calcChain>
</file>

<file path=xl/comments1.xml><?xml version="1.0" encoding="utf-8"?>
<comments xmlns="http://schemas.openxmlformats.org/spreadsheetml/2006/main">
  <authors>
    <author>Dalmadyová Hana</author>
  </authors>
  <commentList>
    <comment ref="C16" authorId="0">
      <text>
        <r>
          <rPr>
            <b/>
            <sz val="9"/>
            <color indexed="81"/>
            <rFont val="Tahoma"/>
            <family val="2"/>
            <charset val="238"/>
          </rPr>
          <t>úprava zaokrouhlování 2 074,44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úprava zaokrouhlování 5 898,47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úprava zaokrouhlování  </t>
        </r>
        <r>
          <rPr>
            <sz val="9"/>
            <color indexed="81"/>
            <rFont val="Tahoma"/>
            <family val="2"/>
            <charset val="238"/>
          </rPr>
          <t xml:space="preserve">
864,44</t>
        </r>
      </text>
    </comment>
    <comment ref="C29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úprava zaokrouhlování </t>
        </r>
        <r>
          <rPr>
            <sz val="9"/>
            <color indexed="81"/>
            <rFont val="Tahoma"/>
            <family val="2"/>
            <charset val="238"/>
          </rPr>
          <t xml:space="preserve">1931,46 
</t>
        </r>
      </text>
    </comment>
    <comment ref="F34" authorId="0">
      <text>
        <r>
          <rPr>
            <b/>
            <sz val="9"/>
            <color indexed="81"/>
            <rFont val="Tahoma"/>
            <family val="2"/>
            <charset val="238"/>
          </rPr>
          <t>úprava zaokrouhlování 1 050 525</t>
        </r>
      </text>
    </comment>
  </commentList>
</comments>
</file>

<file path=xl/sharedStrings.xml><?xml version="1.0" encoding="utf-8"?>
<sst xmlns="http://schemas.openxmlformats.org/spreadsheetml/2006/main" count="44" uniqueCount="44">
  <si>
    <t>v tis. Kč</t>
  </si>
  <si>
    <t>Městský obvod</t>
  </si>
  <si>
    <t>Souhrnný dotační vztah</t>
  </si>
  <si>
    <t>Dotace ze SR celkem</t>
  </si>
  <si>
    <t>Příspěvek na výkon státní správy</t>
  </si>
  <si>
    <t>Příspěvek na veřejné opatrovnictví</t>
  </si>
  <si>
    <t>Příspěvek na vydávání občanských průkazů</t>
  </si>
  <si>
    <t>Příspěvek na vydávání řidičských průkazů</t>
  </si>
  <si>
    <t>Příspěvek na jednotná kontaktní místa</t>
  </si>
  <si>
    <t>Příspěvek na úřady územního plánování</t>
  </si>
  <si>
    <t>Moravská Ostrava a Přívoz</t>
  </si>
  <si>
    <t>Slezská Ostrava</t>
  </si>
  <si>
    <t>Ostrava-Jih</t>
  </si>
  <si>
    <t>Poruba</t>
  </si>
  <si>
    <t>Nová Bělá</t>
  </si>
  <si>
    <t>Vítkovice</t>
  </si>
  <si>
    <t>Stará Bělá</t>
  </si>
  <si>
    <t>Pustkovec</t>
  </si>
  <si>
    <t>Mariánské Hory a Hulváky</t>
  </si>
  <si>
    <t>Petřkovice</t>
  </si>
  <si>
    <t>Lhotka</t>
  </si>
  <si>
    <t>Hošťálkovice</t>
  </si>
  <si>
    <t>Nová Ves</t>
  </si>
  <si>
    <t>Proskovice</t>
  </si>
  <si>
    <t>Michálkovice</t>
  </si>
  <si>
    <t>Radvanice a Bartovice</t>
  </si>
  <si>
    <t>Krásné Pole</t>
  </si>
  <si>
    <t>Martinov</t>
  </si>
  <si>
    <t>Polanka nad Odrou</t>
  </si>
  <si>
    <t>Hrabová</t>
  </si>
  <si>
    <t>Svinov</t>
  </si>
  <si>
    <t>Třebovice</t>
  </si>
  <si>
    <t>Plesná</t>
  </si>
  <si>
    <t>Městské obvody</t>
  </si>
  <si>
    <t>Město</t>
  </si>
  <si>
    <t xml:space="preserve">CELKEM SMO </t>
  </si>
  <si>
    <t>Příspěvek na financování jednotných kontaktních míst obdrží město na základě zaevidovaných a následně řešených dotazů klientů za rok 2018. Konkrétní výše příspěvku pro jednotlivá jednotná kontaktní místa v rámci obcí ČR bylo pro Ostravu stanovena ve výši 1 450 000 Kč. Funkci jednotného kontaktního místa plní živnostenský úřad.</t>
  </si>
  <si>
    <t>Příspěvek na vydávání řidičských průkazů náleží obcím, kde byla podána žádost o vydání řidičského průkazu (tzv. místo nabrání), a to ve výši 115 Kč za každý 1 ks takto „nabraného“ řidičského průkazu. Množství podaných žádostí bylo zjištěno na základě údajů Ministerstva vnitra v počtu 9 135 ks, přičemž rozhodným obdobím je od 1. 1. do 31. 12. 2018.</t>
  </si>
  <si>
    <t>Příspěvek na financování úřadů územního plánování obdrží Magistrát města Ostravy ve výši 2 477 Kč za každé závazné stanovisko od 1.1. do 31.12.2018. Počty závazných stanovisek vycházejí ze statistického zjišťování prováděného Ministerstvem pro místní rozvoj.</t>
  </si>
  <si>
    <t>Příspěvek na VSS je rozdělen v poměru 48 % město a 52 % městské obvody dle výkonu činností v přenesené působnosti. Kritériem pro rozdělení částky připadající městským obvodům je počet obyvatel obvodu k 1.10.2019.</t>
  </si>
  <si>
    <t>Příspěvek na vydávání občanských průkazů náleží obcím, kde byla podána žádost o vydání občanského průkazu (tzv. místo nabrání), a to ve výši 115 Kč za každý 1 ks takto „nabraného“ občanského průkazu. Množství podaných žádostí bylo zjištěno na základě údajů Ministerstva vnitra v počtu 36 781 ks, přičemž rozhodným obdobím je 
od 1. 1. do 31. 12. 2018.</t>
  </si>
  <si>
    <t>Příspěvek na výkon veřejného opatrovnictví je rozdělen městským obvodům a je vypočten paušální platbou 29 tis. Kč násobenou počtem opatrovanců daného obvodu. Obce jako veřejní opatrovníci obdrží násobek paušální platby na jednoho opatrovance podle jejich faktického počtu k rozhodnému dni. Tímto rozhodným dnem pro příspěvek na rok 2020 je 
31. březen 2019.</t>
  </si>
  <si>
    <t>Počet obyvatel  
k 1.10.2019</t>
  </si>
  <si>
    <t>Přerozdělení  dotací  ze  státního  rozpočtu  v  rámci souhrnného dotačního vztahu mezi statutární město Ostrava a  městské obvody 
na 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</si>
</sst>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 CE"/>
      <charset val="238"/>
    </font>
    <font>
      <b/>
      <sz val="10"/>
      <color indexed="8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right"/>
    </xf>
    <xf numFmtId="49" fontId="4" fillId="0" borderId="0" xfId="1" applyNumberFormat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3" fillId="0" borderId="0" xfId="1" applyFont="1"/>
    <xf numFmtId="3" fontId="3" fillId="0" borderId="8" xfId="1" quotePrefix="1" applyNumberFormat="1" applyFont="1" applyBorder="1" applyAlignment="1">
      <alignment horizontal="left"/>
    </xf>
    <xf numFmtId="3" fontId="3" fillId="0" borderId="9" xfId="1" applyNumberFormat="1" applyFont="1" applyBorder="1"/>
    <xf numFmtId="3" fontId="3" fillId="0" borderId="11" xfId="1" applyNumberFormat="1" applyFont="1" applyFill="1" applyBorder="1"/>
    <xf numFmtId="3" fontId="3" fillId="0" borderId="11" xfId="1" applyNumberFormat="1" applyFont="1" applyBorder="1"/>
    <xf numFmtId="3" fontId="3" fillId="0" borderId="12" xfId="1" applyNumberFormat="1" applyFont="1" applyBorder="1"/>
    <xf numFmtId="3" fontId="4" fillId="0" borderId="9" xfId="1" applyNumberFormat="1" applyFont="1" applyBorder="1"/>
    <xf numFmtId="164" fontId="1" fillId="0" borderId="0" xfId="1" applyNumberFormat="1"/>
    <xf numFmtId="2" fontId="1" fillId="0" borderId="0" xfId="1" applyNumberFormat="1"/>
    <xf numFmtId="4" fontId="1" fillId="0" borderId="0" xfId="1" applyNumberFormat="1"/>
    <xf numFmtId="3" fontId="3" fillId="0" borderId="8" xfId="1" applyNumberFormat="1" applyFont="1" applyBorder="1"/>
    <xf numFmtId="3" fontId="3" fillId="0" borderId="13" xfId="1" applyNumberFormat="1" applyFont="1" applyBorder="1"/>
    <xf numFmtId="3" fontId="3" fillId="0" borderId="14" xfId="1" applyNumberFormat="1" applyFont="1" applyBorder="1"/>
    <xf numFmtId="3" fontId="4" fillId="0" borderId="8" xfId="1" applyNumberFormat="1" applyFont="1" applyBorder="1"/>
    <xf numFmtId="165" fontId="1" fillId="0" borderId="0" xfId="1" applyNumberFormat="1"/>
    <xf numFmtId="2" fontId="5" fillId="0" borderId="0" xfId="1" applyNumberFormat="1" applyFont="1"/>
    <xf numFmtId="0" fontId="5" fillId="0" borderId="0" xfId="1" applyFont="1"/>
    <xf numFmtId="4" fontId="5" fillId="0" borderId="0" xfId="1" applyNumberFormat="1" applyFont="1"/>
    <xf numFmtId="3" fontId="3" fillId="0" borderId="15" xfId="1" applyNumberFormat="1" applyFont="1" applyBorder="1"/>
    <xf numFmtId="3" fontId="3" fillId="0" borderId="16" xfId="1" applyNumberFormat="1" applyFont="1" applyBorder="1"/>
    <xf numFmtId="3" fontId="3" fillId="0" borderId="17" xfId="1" applyNumberFormat="1" applyFont="1" applyBorder="1"/>
    <xf numFmtId="3" fontId="4" fillId="0" borderId="18" xfId="1" applyNumberFormat="1" applyFont="1" applyBorder="1"/>
    <xf numFmtId="3" fontId="1" fillId="0" borderId="0" xfId="1" applyNumberFormat="1"/>
    <xf numFmtId="3" fontId="3" fillId="0" borderId="10" xfId="1" applyNumberFormat="1" applyFont="1" applyFill="1" applyBorder="1"/>
    <xf numFmtId="0" fontId="1" fillId="0" borderId="0" xfId="1" applyFont="1"/>
    <xf numFmtId="3" fontId="4" fillId="0" borderId="19" xfId="1" applyNumberFormat="1" applyFont="1" applyFill="1" applyBorder="1" applyAlignment="1">
      <alignment horizontal="left"/>
    </xf>
    <xf numFmtId="3" fontId="6" fillId="0" borderId="20" xfId="1" applyNumberFormat="1" applyFont="1" applyFill="1" applyBorder="1"/>
    <xf numFmtId="3" fontId="6" fillId="0" borderId="21" xfId="1" applyNumberFormat="1" applyFont="1" applyFill="1" applyBorder="1"/>
    <xf numFmtId="3" fontId="4" fillId="0" borderId="21" xfId="1" applyNumberFormat="1" applyFont="1" applyFill="1" applyBorder="1"/>
    <xf numFmtId="3" fontId="4" fillId="0" borderId="22" xfId="1" applyNumberFormat="1" applyFont="1" applyFill="1" applyBorder="1"/>
    <xf numFmtId="3" fontId="4" fillId="0" borderId="23" xfId="1" applyNumberFormat="1" applyFont="1" applyFill="1" applyBorder="1"/>
    <xf numFmtId="3" fontId="4" fillId="0" borderId="24" xfId="1" applyNumberFormat="1" applyFont="1" applyFill="1" applyBorder="1" applyAlignment="1">
      <alignment horizontal="left"/>
    </xf>
    <xf numFmtId="3" fontId="6" fillId="0" borderId="25" xfId="1" applyNumberFormat="1" applyFont="1" applyFill="1" applyBorder="1"/>
    <xf numFmtId="3" fontId="4" fillId="0" borderId="26" xfId="1" applyNumberFormat="1" applyFont="1" applyFill="1" applyBorder="1"/>
    <xf numFmtId="3" fontId="4" fillId="0" borderId="27" xfId="1" applyNumberFormat="1" applyFont="1" applyFill="1" applyBorder="1"/>
    <xf numFmtId="3" fontId="4" fillId="0" borderId="28" xfId="1" applyNumberFormat="1" applyFont="1" applyFill="1" applyBorder="1"/>
    <xf numFmtId="3" fontId="4" fillId="0" borderId="29" xfId="1" applyNumberFormat="1" applyFont="1" applyFill="1" applyBorder="1"/>
    <xf numFmtId="3" fontId="4" fillId="0" borderId="30" xfId="1" applyNumberFormat="1" applyFont="1" applyFill="1" applyBorder="1"/>
    <xf numFmtId="3" fontId="4" fillId="0" borderId="31" xfId="1" applyNumberFormat="1" applyFont="1" applyFill="1" applyBorder="1"/>
    <xf numFmtId="0" fontId="1" fillId="0" borderId="0" xfId="1" applyFont="1" applyAlignment="1">
      <alignment horizontal="left" wrapText="1"/>
    </xf>
    <xf numFmtId="0" fontId="1" fillId="0" borderId="0" xfId="1" applyAlignment="1">
      <alignment horizontal="left" wrapText="1"/>
    </xf>
    <xf numFmtId="0" fontId="1" fillId="0" borderId="0" xfId="1" applyAlignment="1">
      <alignment horizontal="left"/>
    </xf>
    <xf numFmtId="0" fontId="4" fillId="2" borderId="1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3" fontId="4" fillId="0" borderId="19" xfId="1" applyNumberFormat="1" applyFont="1" applyFill="1" applyBorder="1" applyAlignment="1">
      <alignment vertical="center"/>
    </xf>
    <xf numFmtId="3" fontId="3" fillId="0" borderId="7" xfId="1" applyNumberFormat="1" applyFont="1" applyFill="1" applyBorder="1" applyAlignment="1">
      <alignment vertical="center"/>
    </xf>
    <xf numFmtId="3" fontId="4" fillId="0" borderId="3" xfId="1" applyNumberFormat="1" applyFont="1" applyFill="1" applyBorder="1" applyAlignment="1">
      <alignment horizontal="left"/>
    </xf>
    <xf numFmtId="3" fontId="3" fillId="0" borderId="5" xfId="1" applyNumberFormat="1" applyFont="1" applyFill="1" applyBorder="1" applyAlignment="1"/>
    <xf numFmtId="0" fontId="4" fillId="2" borderId="1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vertical="center" wrapText="1"/>
    </xf>
    <xf numFmtId="0" fontId="3" fillId="2" borderId="7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43"/>
  <sheetViews>
    <sheetView tabSelected="1" zoomScaleNormal="100" workbookViewId="0">
      <selection activeCell="K40" sqref="K40"/>
    </sheetView>
  </sheetViews>
  <sheetFormatPr defaultRowHeight="12.75" x14ac:dyDescent="0.2"/>
  <cols>
    <col min="1" max="1" width="24.28515625" style="2" customWidth="1"/>
    <col min="2" max="2" width="15.140625" style="2" customWidth="1"/>
    <col min="3" max="4" width="16.140625" style="2" customWidth="1"/>
    <col min="5" max="5" width="16.42578125" style="2" customWidth="1"/>
    <col min="6" max="9" width="16.140625" style="2" customWidth="1"/>
    <col min="10" max="11" width="11.140625" style="2" bestFit="1" customWidth="1"/>
    <col min="12" max="12" width="9.140625" style="2"/>
    <col min="13" max="13" width="9.5703125" style="2" bestFit="1" customWidth="1"/>
    <col min="14" max="14" width="9.140625" style="2"/>
    <col min="15" max="15" width="10.140625" style="2" bestFit="1" customWidth="1"/>
    <col min="16" max="16" width="9.140625" style="2"/>
    <col min="17" max="17" width="9.5703125" style="2" bestFit="1" customWidth="1"/>
    <col min="18" max="254" width="9.140625" style="2"/>
    <col min="255" max="255" width="24.28515625" style="2" customWidth="1"/>
    <col min="256" max="256" width="15.140625" style="2" customWidth="1"/>
    <col min="257" max="262" width="16.140625" style="2" customWidth="1"/>
    <col min="263" max="263" width="11.28515625" style="2" bestFit="1" customWidth="1"/>
    <col min="264" max="510" width="9.140625" style="2"/>
    <col min="511" max="511" width="24.28515625" style="2" customWidth="1"/>
    <col min="512" max="512" width="15.140625" style="2" customWidth="1"/>
    <col min="513" max="518" width="16.140625" style="2" customWidth="1"/>
    <col min="519" max="519" width="11.28515625" style="2" bestFit="1" customWidth="1"/>
    <col min="520" max="766" width="9.140625" style="2"/>
    <col min="767" max="767" width="24.28515625" style="2" customWidth="1"/>
    <col min="768" max="768" width="15.140625" style="2" customWidth="1"/>
    <col min="769" max="774" width="16.140625" style="2" customWidth="1"/>
    <col min="775" max="775" width="11.28515625" style="2" bestFit="1" customWidth="1"/>
    <col min="776" max="1022" width="9.140625" style="2"/>
    <col min="1023" max="1023" width="24.28515625" style="2" customWidth="1"/>
    <col min="1024" max="1024" width="15.140625" style="2" customWidth="1"/>
    <col min="1025" max="1030" width="16.140625" style="2" customWidth="1"/>
    <col min="1031" max="1031" width="11.28515625" style="2" bestFit="1" customWidth="1"/>
    <col min="1032" max="1278" width="9.140625" style="2"/>
    <col min="1279" max="1279" width="24.28515625" style="2" customWidth="1"/>
    <col min="1280" max="1280" width="15.140625" style="2" customWidth="1"/>
    <col min="1281" max="1286" width="16.140625" style="2" customWidth="1"/>
    <col min="1287" max="1287" width="11.28515625" style="2" bestFit="1" customWidth="1"/>
    <col min="1288" max="1534" width="9.140625" style="2"/>
    <col min="1535" max="1535" width="24.28515625" style="2" customWidth="1"/>
    <col min="1536" max="1536" width="15.140625" style="2" customWidth="1"/>
    <col min="1537" max="1542" width="16.140625" style="2" customWidth="1"/>
    <col min="1543" max="1543" width="11.28515625" style="2" bestFit="1" customWidth="1"/>
    <col min="1544" max="1790" width="9.140625" style="2"/>
    <col min="1791" max="1791" width="24.28515625" style="2" customWidth="1"/>
    <col min="1792" max="1792" width="15.140625" style="2" customWidth="1"/>
    <col min="1793" max="1798" width="16.140625" style="2" customWidth="1"/>
    <col min="1799" max="1799" width="11.28515625" style="2" bestFit="1" customWidth="1"/>
    <col min="1800" max="2046" width="9.140625" style="2"/>
    <col min="2047" max="2047" width="24.28515625" style="2" customWidth="1"/>
    <col min="2048" max="2048" width="15.140625" style="2" customWidth="1"/>
    <col min="2049" max="2054" width="16.140625" style="2" customWidth="1"/>
    <col min="2055" max="2055" width="11.28515625" style="2" bestFit="1" customWidth="1"/>
    <col min="2056" max="2302" width="9.140625" style="2"/>
    <col min="2303" max="2303" width="24.28515625" style="2" customWidth="1"/>
    <col min="2304" max="2304" width="15.140625" style="2" customWidth="1"/>
    <col min="2305" max="2310" width="16.140625" style="2" customWidth="1"/>
    <col min="2311" max="2311" width="11.28515625" style="2" bestFit="1" customWidth="1"/>
    <col min="2312" max="2558" width="9.140625" style="2"/>
    <col min="2559" max="2559" width="24.28515625" style="2" customWidth="1"/>
    <col min="2560" max="2560" width="15.140625" style="2" customWidth="1"/>
    <col min="2561" max="2566" width="16.140625" style="2" customWidth="1"/>
    <col min="2567" max="2567" width="11.28515625" style="2" bestFit="1" customWidth="1"/>
    <col min="2568" max="2814" width="9.140625" style="2"/>
    <col min="2815" max="2815" width="24.28515625" style="2" customWidth="1"/>
    <col min="2816" max="2816" width="15.140625" style="2" customWidth="1"/>
    <col min="2817" max="2822" width="16.140625" style="2" customWidth="1"/>
    <col min="2823" max="2823" width="11.28515625" style="2" bestFit="1" customWidth="1"/>
    <col min="2824" max="3070" width="9.140625" style="2"/>
    <col min="3071" max="3071" width="24.28515625" style="2" customWidth="1"/>
    <col min="3072" max="3072" width="15.140625" style="2" customWidth="1"/>
    <col min="3073" max="3078" width="16.140625" style="2" customWidth="1"/>
    <col min="3079" max="3079" width="11.28515625" style="2" bestFit="1" customWidth="1"/>
    <col min="3080" max="3326" width="9.140625" style="2"/>
    <col min="3327" max="3327" width="24.28515625" style="2" customWidth="1"/>
    <col min="3328" max="3328" width="15.140625" style="2" customWidth="1"/>
    <col min="3329" max="3334" width="16.140625" style="2" customWidth="1"/>
    <col min="3335" max="3335" width="11.28515625" style="2" bestFit="1" customWidth="1"/>
    <col min="3336" max="3582" width="9.140625" style="2"/>
    <col min="3583" max="3583" width="24.28515625" style="2" customWidth="1"/>
    <col min="3584" max="3584" width="15.140625" style="2" customWidth="1"/>
    <col min="3585" max="3590" width="16.140625" style="2" customWidth="1"/>
    <col min="3591" max="3591" width="11.28515625" style="2" bestFit="1" customWidth="1"/>
    <col min="3592" max="3838" width="9.140625" style="2"/>
    <col min="3839" max="3839" width="24.28515625" style="2" customWidth="1"/>
    <col min="3840" max="3840" width="15.140625" style="2" customWidth="1"/>
    <col min="3841" max="3846" width="16.140625" style="2" customWidth="1"/>
    <col min="3847" max="3847" width="11.28515625" style="2" bestFit="1" customWidth="1"/>
    <col min="3848" max="4094" width="9.140625" style="2"/>
    <col min="4095" max="4095" width="24.28515625" style="2" customWidth="1"/>
    <col min="4096" max="4096" width="15.140625" style="2" customWidth="1"/>
    <col min="4097" max="4102" width="16.140625" style="2" customWidth="1"/>
    <col min="4103" max="4103" width="11.28515625" style="2" bestFit="1" customWidth="1"/>
    <col min="4104" max="4350" width="9.140625" style="2"/>
    <col min="4351" max="4351" width="24.28515625" style="2" customWidth="1"/>
    <col min="4352" max="4352" width="15.140625" style="2" customWidth="1"/>
    <col min="4353" max="4358" width="16.140625" style="2" customWidth="1"/>
    <col min="4359" max="4359" width="11.28515625" style="2" bestFit="1" customWidth="1"/>
    <col min="4360" max="4606" width="9.140625" style="2"/>
    <col min="4607" max="4607" width="24.28515625" style="2" customWidth="1"/>
    <col min="4608" max="4608" width="15.140625" style="2" customWidth="1"/>
    <col min="4609" max="4614" width="16.140625" style="2" customWidth="1"/>
    <col min="4615" max="4615" width="11.28515625" style="2" bestFit="1" customWidth="1"/>
    <col min="4616" max="4862" width="9.140625" style="2"/>
    <col min="4863" max="4863" width="24.28515625" style="2" customWidth="1"/>
    <col min="4864" max="4864" width="15.140625" style="2" customWidth="1"/>
    <col min="4865" max="4870" width="16.140625" style="2" customWidth="1"/>
    <col min="4871" max="4871" width="11.28515625" style="2" bestFit="1" customWidth="1"/>
    <col min="4872" max="5118" width="9.140625" style="2"/>
    <col min="5119" max="5119" width="24.28515625" style="2" customWidth="1"/>
    <col min="5120" max="5120" width="15.140625" style="2" customWidth="1"/>
    <col min="5121" max="5126" width="16.140625" style="2" customWidth="1"/>
    <col min="5127" max="5127" width="11.28515625" style="2" bestFit="1" customWidth="1"/>
    <col min="5128" max="5374" width="9.140625" style="2"/>
    <col min="5375" max="5375" width="24.28515625" style="2" customWidth="1"/>
    <col min="5376" max="5376" width="15.140625" style="2" customWidth="1"/>
    <col min="5377" max="5382" width="16.140625" style="2" customWidth="1"/>
    <col min="5383" max="5383" width="11.28515625" style="2" bestFit="1" customWidth="1"/>
    <col min="5384" max="5630" width="9.140625" style="2"/>
    <col min="5631" max="5631" width="24.28515625" style="2" customWidth="1"/>
    <col min="5632" max="5632" width="15.140625" style="2" customWidth="1"/>
    <col min="5633" max="5638" width="16.140625" style="2" customWidth="1"/>
    <col min="5639" max="5639" width="11.28515625" style="2" bestFit="1" customWidth="1"/>
    <col min="5640" max="5886" width="9.140625" style="2"/>
    <col min="5887" max="5887" width="24.28515625" style="2" customWidth="1"/>
    <col min="5888" max="5888" width="15.140625" style="2" customWidth="1"/>
    <col min="5889" max="5894" width="16.140625" style="2" customWidth="1"/>
    <col min="5895" max="5895" width="11.28515625" style="2" bestFit="1" customWidth="1"/>
    <col min="5896" max="6142" width="9.140625" style="2"/>
    <col min="6143" max="6143" width="24.28515625" style="2" customWidth="1"/>
    <col min="6144" max="6144" width="15.140625" style="2" customWidth="1"/>
    <col min="6145" max="6150" width="16.140625" style="2" customWidth="1"/>
    <col min="6151" max="6151" width="11.28515625" style="2" bestFit="1" customWidth="1"/>
    <col min="6152" max="6398" width="9.140625" style="2"/>
    <col min="6399" max="6399" width="24.28515625" style="2" customWidth="1"/>
    <col min="6400" max="6400" width="15.140625" style="2" customWidth="1"/>
    <col min="6401" max="6406" width="16.140625" style="2" customWidth="1"/>
    <col min="6407" max="6407" width="11.28515625" style="2" bestFit="1" customWidth="1"/>
    <col min="6408" max="6654" width="9.140625" style="2"/>
    <col min="6655" max="6655" width="24.28515625" style="2" customWidth="1"/>
    <col min="6656" max="6656" width="15.140625" style="2" customWidth="1"/>
    <col min="6657" max="6662" width="16.140625" style="2" customWidth="1"/>
    <col min="6663" max="6663" width="11.28515625" style="2" bestFit="1" customWidth="1"/>
    <col min="6664" max="6910" width="9.140625" style="2"/>
    <col min="6911" max="6911" width="24.28515625" style="2" customWidth="1"/>
    <col min="6912" max="6912" width="15.140625" style="2" customWidth="1"/>
    <col min="6913" max="6918" width="16.140625" style="2" customWidth="1"/>
    <col min="6919" max="6919" width="11.28515625" style="2" bestFit="1" customWidth="1"/>
    <col min="6920" max="7166" width="9.140625" style="2"/>
    <col min="7167" max="7167" width="24.28515625" style="2" customWidth="1"/>
    <col min="7168" max="7168" width="15.140625" style="2" customWidth="1"/>
    <col min="7169" max="7174" width="16.140625" style="2" customWidth="1"/>
    <col min="7175" max="7175" width="11.28515625" style="2" bestFit="1" customWidth="1"/>
    <col min="7176" max="7422" width="9.140625" style="2"/>
    <col min="7423" max="7423" width="24.28515625" style="2" customWidth="1"/>
    <col min="7424" max="7424" width="15.140625" style="2" customWidth="1"/>
    <col min="7425" max="7430" width="16.140625" style="2" customWidth="1"/>
    <col min="7431" max="7431" width="11.28515625" style="2" bestFit="1" customWidth="1"/>
    <col min="7432" max="7678" width="9.140625" style="2"/>
    <col min="7679" max="7679" width="24.28515625" style="2" customWidth="1"/>
    <col min="7680" max="7680" width="15.140625" style="2" customWidth="1"/>
    <col min="7681" max="7686" width="16.140625" style="2" customWidth="1"/>
    <col min="7687" max="7687" width="11.28515625" style="2" bestFit="1" customWidth="1"/>
    <col min="7688" max="7934" width="9.140625" style="2"/>
    <col min="7935" max="7935" width="24.28515625" style="2" customWidth="1"/>
    <col min="7936" max="7936" width="15.140625" style="2" customWidth="1"/>
    <col min="7937" max="7942" width="16.140625" style="2" customWidth="1"/>
    <col min="7943" max="7943" width="11.28515625" style="2" bestFit="1" customWidth="1"/>
    <col min="7944" max="8190" width="9.140625" style="2"/>
    <col min="8191" max="8191" width="24.28515625" style="2" customWidth="1"/>
    <col min="8192" max="8192" width="15.140625" style="2" customWidth="1"/>
    <col min="8193" max="8198" width="16.140625" style="2" customWidth="1"/>
    <col min="8199" max="8199" width="11.28515625" style="2" bestFit="1" customWidth="1"/>
    <col min="8200" max="8446" width="9.140625" style="2"/>
    <col min="8447" max="8447" width="24.28515625" style="2" customWidth="1"/>
    <col min="8448" max="8448" width="15.140625" style="2" customWidth="1"/>
    <col min="8449" max="8454" width="16.140625" style="2" customWidth="1"/>
    <col min="8455" max="8455" width="11.28515625" style="2" bestFit="1" customWidth="1"/>
    <col min="8456" max="8702" width="9.140625" style="2"/>
    <col min="8703" max="8703" width="24.28515625" style="2" customWidth="1"/>
    <col min="8704" max="8704" width="15.140625" style="2" customWidth="1"/>
    <col min="8705" max="8710" width="16.140625" style="2" customWidth="1"/>
    <col min="8711" max="8711" width="11.28515625" style="2" bestFit="1" customWidth="1"/>
    <col min="8712" max="8958" width="9.140625" style="2"/>
    <col min="8959" max="8959" width="24.28515625" style="2" customWidth="1"/>
    <col min="8960" max="8960" width="15.140625" style="2" customWidth="1"/>
    <col min="8961" max="8966" width="16.140625" style="2" customWidth="1"/>
    <col min="8967" max="8967" width="11.28515625" style="2" bestFit="1" customWidth="1"/>
    <col min="8968" max="9214" width="9.140625" style="2"/>
    <col min="9215" max="9215" width="24.28515625" style="2" customWidth="1"/>
    <col min="9216" max="9216" width="15.140625" style="2" customWidth="1"/>
    <col min="9217" max="9222" width="16.140625" style="2" customWidth="1"/>
    <col min="9223" max="9223" width="11.28515625" style="2" bestFit="1" customWidth="1"/>
    <col min="9224" max="9470" width="9.140625" style="2"/>
    <col min="9471" max="9471" width="24.28515625" style="2" customWidth="1"/>
    <col min="9472" max="9472" width="15.140625" style="2" customWidth="1"/>
    <col min="9473" max="9478" width="16.140625" style="2" customWidth="1"/>
    <col min="9479" max="9479" width="11.28515625" style="2" bestFit="1" customWidth="1"/>
    <col min="9480" max="9726" width="9.140625" style="2"/>
    <col min="9727" max="9727" width="24.28515625" style="2" customWidth="1"/>
    <col min="9728" max="9728" width="15.140625" style="2" customWidth="1"/>
    <col min="9729" max="9734" width="16.140625" style="2" customWidth="1"/>
    <col min="9735" max="9735" width="11.28515625" style="2" bestFit="1" customWidth="1"/>
    <col min="9736" max="9982" width="9.140625" style="2"/>
    <col min="9983" max="9983" width="24.28515625" style="2" customWidth="1"/>
    <col min="9984" max="9984" width="15.140625" style="2" customWidth="1"/>
    <col min="9985" max="9990" width="16.140625" style="2" customWidth="1"/>
    <col min="9991" max="9991" width="11.28515625" style="2" bestFit="1" customWidth="1"/>
    <col min="9992" max="10238" width="9.140625" style="2"/>
    <col min="10239" max="10239" width="24.28515625" style="2" customWidth="1"/>
    <col min="10240" max="10240" width="15.140625" style="2" customWidth="1"/>
    <col min="10241" max="10246" width="16.140625" style="2" customWidth="1"/>
    <col min="10247" max="10247" width="11.28515625" style="2" bestFit="1" customWidth="1"/>
    <col min="10248" max="10494" width="9.140625" style="2"/>
    <col min="10495" max="10495" width="24.28515625" style="2" customWidth="1"/>
    <col min="10496" max="10496" width="15.140625" style="2" customWidth="1"/>
    <col min="10497" max="10502" width="16.140625" style="2" customWidth="1"/>
    <col min="10503" max="10503" width="11.28515625" style="2" bestFit="1" customWidth="1"/>
    <col min="10504" max="10750" width="9.140625" style="2"/>
    <col min="10751" max="10751" width="24.28515625" style="2" customWidth="1"/>
    <col min="10752" max="10752" width="15.140625" style="2" customWidth="1"/>
    <col min="10753" max="10758" width="16.140625" style="2" customWidth="1"/>
    <col min="10759" max="10759" width="11.28515625" style="2" bestFit="1" customWidth="1"/>
    <col min="10760" max="11006" width="9.140625" style="2"/>
    <col min="11007" max="11007" width="24.28515625" style="2" customWidth="1"/>
    <col min="11008" max="11008" width="15.140625" style="2" customWidth="1"/>
    <col min="11009" max="11014" width="16.140625" style="2" customWidth="1"/>
    <col min="11015" max="11015" width="11.28515625" style="2" bestFit="1" customWidth="1"/>
    <col min="11016" max="11262" width="9.140625" style="2"/>
    <col min="11263" max="11263" width="24.28515625" style="2" customWidth="1"/>
    <col min="11264" max="11264" width="15.140625" style="2" customWidth="1"/>
    <col min="11265" max="11270" width="16.140625" style="2" customWidth="1"/>
    <col min="11271" max="11271" width="11.28515625" style="2" bestFit="1" customWidth="1"/>
    <col min="11272" max="11518" width="9.140625" style="2"/>
    <col min="11519" max="11519" width="24.28515625" style="2" customWidth="1"/>
    <col min="11520" max="11520" width="15.140625" style="2" customWidth="1"/>
    <col min="11521" max="11526" width="16.140625" style="2" customWidth="1"/>
    <col min="11527" max="11527" width="11.28515625" style="2" bestFit="1" customWidth="1"/>
    <col min="11528" max="11774" width="9.140625" style="2"/>
    <col min="11775" max="11775" width="24.28515625" style="2" customWidth="1"/>
    <col min="11776" max="11776" width="15.140625" style="2" customWidth="1"/>
    <col min="11777" max="11782" width="16.140625" style="2" customWidth="1"/>
    <col min="11783" max="11783" width="11.28515625" style="2" bestFit="1" customWidth="1"/>
    <col min="11784" max="12030" width="9.140625" style="2"/>
    <col min="12031" max="12031" width="24.28515625" style="2" customWidth="1"/>
    <col min="12032" max="12032" width="15.140625" style="2" customWidth="1"/>
    <col min="12033" max="12038" width="16.140625" style="2" customWidth="1"/>
    <col min="12039" max="12039" width="11.28515625" style="2" bestFit="1" customWidth="1"/>
    <col min="12040" max="12286" width="9.140625" style="2"/>
    <col min="12287" max="12287" width="24.28515625" style="2" customWidth="1"/>
    <col min="12288" max="12288" width="15.140625" style="2" customWidth="1"/>
    <col min="12289" max="12294" width="16.140625" style="2" customWidth="1"/>
    <col min="12295" max="12295" width="11.28515625" style="2" bestFit="1" customWidth="1"/>
    <col min="12296" max="12542" width="9.140625" style="2"/>
    <col min="12543" max="12543" width="24.28515625" style="2" customWidth="1"/>
    <col min="12544" max="12544" width="15.140625" style="2" customWidth="1"/>
    <col min="12545" max="12550" width="16.140625" style="2" customWidth="1"/>
    <col min="12551" max="12551" width="11.28515625" style="2" bestFit="1" customWidth="1"/>
    <col min="12552" max="12798" width="9.140625" style="2"/>
    <col min="12799" max="12799" width="24.28515625" style="2" customWidth="1"/>
    <col min="12800" max="12800" width="15.140625" style="2" customWidth="1"/>
    <col min="12801" max="12806" width="16.140625" style="2" customWidth="1"/>
    <col min="12807" max="12807" width="11.28515625" style="2" bestFit="1" customWidth="1"/>
    <col min="12808" max="13054" width="9.140625" style="2"/>
    <col min="13055" max="13055" width="24.28515625" style="2" customWidth="1"/>
    <col min="13056" max="13056" width="15.140625" style="2" customWidth="1"/>
    <col min="13057" max="13062" width="16.140625" style="2" customWidth="1"/>
    <col min="13063" max="13063" width="11.28515625" style="2" bestFit="1" customWidth="1"/>
    <col min="13064" max="13310" width="9.140625" style="2"/>
    <col min="13311" max="13311" width="24.28515625" style="2" customWidth="1"/>
    <col min="13312" max="13312" width="15.140625" style="2" customWidth="1"/>
    <col min="13313" max="13318" width="16.140625" style="2" customWidth="1"/>
    <col min="13319" max="13319" width="11.28515625" style="2" bestFit="1" customWidth="1"/>
    <col min="13320" max="13566" width="9.140625" style="2"/>
    <col min="13567" max="13567" width="24.28515625" style="2" customWidth="1"/>
    <col min="13568" max="13568" width="15.140625" style="2" customWidth="1"/>
    <col min="13569" max="13574" width="16.140625" style="2" customWidth="1"/>
    <col min="13575" max="13575" width="11.28515625" style="2" bestFit="1" customWidth="1"/>
    <col min="13576" max="13822" width="9.140625" style="2"/>
    <col min="13823" max="13823" width="24.28515625" style="2" customWidth="1"/>
    <col min="13824" max="13824" width="15.140625" style="2" customWidth="1"/>
    <col min="13825" max="13830" width="16.140625" style="2" customWidth="1"/>
    <col min="13831" max="13831" width="11.28515625" style="2" bestFit="1" customWidth="1"/>
    <col min="13832" max="14078" width="9.140625" style="2"/>
    <col min="14079" max="14079" width="24.28515625" style="2" customWidth="1"/>
    <col min="14080" max="14080" width="15.140625" style="2" customWidth="1"/>
    <col min="14081" max="14086" width="16.140625" style="2" customWidth="1"/>
    <col min="14087" max="14087" width="11.28515625" style="2" bestFit="1" customWidth="1"/>
    <col min="14088" max="14334" width="9.140625" style="2"/>
    <col min="14335" max="14335" width="24.28515625" style="2" customWidth="1"/>
    <col min="14336" max="14336" width="15.140625" style="2" customWidth="1"/>
    <col min="14337" max="14342" width="16.140625" style="2" customWidth="1"/>
    <col min="14343" max="14343" width="11.28515625" style="2" bestFit="1" customWidth="1"/>
    <col min="14344" max="14590" width="9.140625" style="2"/>
    <col min="14591" max="14591" width="24.28515625" style="2" customWidth="1"/>
    <col min="14592" max="14592" width="15.140625" style="2" customWidth="1"/>
    <col min="14593" max="14598" width="16.140625" style="2" customWidth="1"/>
    <col min="14599" max="14599" width="11.28515625" style="2" bestFit="1" customWidth="1"/>
    <col min="14600" max="14846" width="9.140625" style="2"/>
    <col min="14847" max="14847" width="24.28515625" style="2" customWidth="1"/>
    <col min="14848" max="14848" width="15.140625" style="2" customWidth="1"/>
    <col min="14849" max="14854" width="16.140625" style="2" customWidth="1"/>
    <col min="14855" max="14855" width="11.28515625" style="2" bestFit="1" customWidth="1"/>
    <col min="14856" max="15102" width="9.140625" style="2"/>
    <col min="15103" max="15103" width="24.28515625" style="2" customWidth="1"/>
    <col min="15104" max="15104" width="15.140625" style="2" customWidth="1"/>
    <col min="15105" max="15110" width="16.140625" style="2" customWidth="1"/>
    <col min="15111" max="15111" width="11.28515625" style="2" bestFit="1" customWidth="1"/>
    <col min="15112" max="15358" width="9.140625" style="2"/>
    <col min="15359" max="15359" width="24.28515625" style="2" customWidth="1"/>
    <col min="15360" max="15360" width="15.140625" style="2" customWidth="1"/>
    <col min="15361" max="15366" width="16.140625" style="2" customWidth="1"/>
    <col min="15367" max="15367" width="11.28515625" style="2" bestFit="1" customWidth="1"/>
    <col min="15368" max="15614" width="9.140625" style="2"/>
    <col min="15615" max="15615" width="24.28515625" style="2" customWidth="1"/>
    <col min="15616" max="15616" width="15.140625" style="2" customWidth="1"/>
    <col min="15617" max="15622" width="16.140625" style="2" customWidth="1"/>
    <col min="15623" max="15623" width="11.28515625" style="2" bestFit="1" customWidth="1"/>
    <col min="15624" max="15870" width="9.140625" style="2"/>
    <col min="15871" max="15871" width="24.28515625" style="2" customWidth="1"/>
    <col min="15872" max="15872" width="15.140625" style="2" customWidth="1"/>
    <col min="15873" max="15878" width="16.140625" style="2" customWidth="1"/>
    <col min="15879" max="15879" width="11.28515625" style="2" bestFit="1" customWidth="1"/>
    <col min="15880" max="16126" width="9.140625" style="2"/>
    <col min="16127" max="16127" width="24.28515625" style="2" customWidth="1"/>
    <col min="16128" max="16128" width="15.140625" style="2" customWidth="1"/>
    <col min="16129" max="16134" width="16.140625" style="2" customWidth="1"/>
    <col min="16135" max="16135" width="11.28515625" style="2" bestFit="1" customWidth="1"/>
    <col min="16136" max="16384" width="9.140625" style="2"/>
  </cols>
  <sheetData>
    <row r="2" spans="1:17" ht="12" customHeight="1" x14ac:dyDescent="0.2">
      <c r="A2" s="1"/>
      <c r="B2" s="1"/>
      <c r="C2" s="1"/>
      <c r="D2" s="1"/>
      <c r="E2" s="1"/>
      <c r="F2" s="1"/>
      <c r="G2" s="1"/>
      <c r="I2" s="3"/>
    </row>
    <row r="3" spans="1:17" hidden="1" x14ac:dyDescent="0.2"/>
    <row r="4" spans="1:17" x14ac:dyDescent="0.2">
      <c r="A4" s="64" t="s">
        <v>43</v>
      </c>
      <c r="B4" s="64"/>
      <c r="C4" s="64"/>
      <c r="D4" s="64"/>
      <c r="E4" s="64"/>
      <c r="F4" s="64"/>
      <c r="G4" s="64"/>
      <c r="H4" s="64"/>
      <c r="I4" s="64"/>
    </row>
    <row r="5" spans="1:17" ht="20.25" customHeight="1" x14ac:dyDescent="0.2">
      <c r="A5" s="65"/>
      <c r="B5" s="65"/>
      <c r="C5" s="65"/>
      <c r="D5" s="65"/>
      <c r="E5" s="65"/>
      <c r="F5" s="65"/>
      <c r="G5" s="65"/>
      <c r="H5" s="65"/>
      <c r="I5" s="65"/>
    </row>
    <row r="6" spans="1:17" ht="13.5" thickBot="1" x14ac:dyDescent="0.25">
      <c r="A6" s="4"/>
      <c r="B6" s="5"/>
      <c r="C6" s="5"/>
      <c r="D6" s="5"/>
      <c r="E6" s="5"/>
      <c r="F6" s="5"/>
      <c r="G6" s="5"/>
      <c r="H6" s="6"/>
      <c r="I6" s="3" t="s">
        <v>0</v>
      </c>
    </row>
    <row r="7" spans="1:17" ht="13.5" customHeight="1" thickBot="1" x14ac:dyDescent="0.25">
      <c r="A7" s="54" t="s">
        <v>1</v>
      </c>
      <c r="B7" s="57" t="s">
        <v>42</v>
      </c>
      <c r="C7" s="60" t="s">
        <v>2</v>
      </c>
      <c r="D7" s="61"/>
      <c r="E7" s="61"/>
      <c r="F7" s="61"/>
      <c r="G7" s="61"/>
      <c r="H7" s="62"/>
      <c r="I7" s="48" t="s">
        <v>3</v>
      </c>
    </row>
    <row r="8" spans="1:17" ht="12.75" customHeight="1" x14ac:dyDescent="0.2">
      <c r="A8" s="55"/>
      <c r="B8" s="58"/>
      <c r="C8" s="48" t="s">
        <v>4</v>
      </c>
      <c r="D8" s="48" t="s">
        <v>5</v>
      </c>
      <c r="E8" s="48" t="s">
        <v>6</v>
      </c>
      <c r="F8" s="48" t="s">
        <v>7</v>
      </c>
      <c r="G8" s="48" t="s">
        <v>8</v>
      </c>
      <c r="H8" s="48" t="s">
        <v>9</v>
      </c>
      <c r="I8" s="58"/>
    </row>
    <row r="9" spans="1:17" ht="41.25" customHeight="1" thickBot="1" x14ac:dyDescent="0.25">
      <c r="A9" s="56"/>
      <c r="B9" s="59"/>
      <c r="C9" s="63"/>
      <c r="D9" s="49"/>
      <c r="E9" s="63"/>
      <c r="F9" s="63"/>
      <c r="G9" s="49"/>
      <c r="H9" s="49"/>
      <c r="I9" s="59"/>
    </row>
    <row r="10" spans="1:17" x14ac:dyDescent="0.2">
      <c r="A10" s="7" t="s">
        <v>10</v>
      </c>
      <c r="B10" s="8">
        <v>36799</v>
      </c>
      <c r="C10" s="29">
        <f>ROUND(($C$33/$B$33)*B10,0)</f>
        <v>18592</v>
      </c>
      <c r="D10" s="9">
        <v>2204</v>
      </c>
      <c r="E10" s="9"/>
      <c r="F10" s="9"/>
      <c r="G10" s="10"/>
      <c r="H10" s="11"/>
      <c r="I10" s="12">
        <f>SUM(C10:D10)</f>
        <v>20796</v>
      </c>
      <c r="J10" s="13"/>
      <c r="M10" s="14"/>
      <c r="O10" s="15"/>
      <c r="Q10" s="14"/>
    </row>
    <row r="11" spans="1:17" x14ac:dyDescent="0.2">
      <c r="A11" s="16" t="s">
        <v>11</v>
      </c>
      <c r="B11" s="16">
        <v>20694</v>
      </c>
      <c r="C11" s="29">
        <f t="shared" ref="C11:C32" si="0">ROUND(($C$33/$B$33)*B11,0)</f>
        <v>10455</v>
      </c>
      <c r="D11" s="9">
        <v>3654</v>
      </c>
      <c r="E11" s="9"/>
      <c r="F11" s="9"/>
      <c r="G11" s="17"/>
      <c r="H11" s="18"/>
      <c r="I11" s="19">
        <f t="shared" ref="I11:I32" si="1">SUM(C11:D11)</f>
        <v>14109</v>
      </c>
      <c r="J11" s="13"/>
      <c r="K11" s="20"/>
      <c r="M11" s="14"/>
      <c r="O11" s="15"/>
      <c r="Q11" s="14"/>
    </row>
    <row r="12" spans="1:17" x14ac:dyDescent="0.2">
      <c r="A12" s="16" t="s">
        <v>12</v>
      </c>
      <c r="B12" s="16">
        <v>100328</v>
      </c>
      <c r="C12" s="29">
        <f>ROUND(($C$33/$B$33)*B12,0)</f>
        <v>50688</v>
      </c>
      <c r="D12" s="9">
        <v>2436</v>
      </c>
      <c r="E12" s="9"/>
      <c r="F12" s="9"/>
      <c r="G12" s="17"/>
      <c r="H12" s="18"/>
      <c r="I12" s="19">
        <f t="shared" si="1"/>
        <v>53124</v>
      </c>
      <c r="J12" s="13"/>
      <c r="K12" s="20"/>
      <c r="M12" s="14"/>
      <c r="O12" s="15"/>
      <c r="Q12" s="14"/>
    </row>
    <row r="13" spans="1:17" x14ac:dyDescent="0.2">
      <c r="A13" s="16" t="s">
        <v>13</v>
      </c>
      <c r="B13" s="16">
        <v>63076</v>
      </c>
      <c r="C13" s="29">
        <f t="shared" si="0"/>
        <v>31867</v>
      </c>
      <c r="D13" s="9">
        <v>1624</v>
      </c>
      <c r="E13" s="9"/>
      <c r="F13" s="9"/>
      <c r="G13" s="17"/>
      <c r="H13" s="18"/>
      <c r="I13" s="19">
        <f t="shared" si="1"/>
        <v>33491</v>
      </c>
      <c r="J13" s="13"/>
      <c r="K13" s="20"/>
      <c r="M13" s="14"/>
      <c r="O13" s="15"/>
      <c r="Q13" s="14"/>
    </row>
    <row r="14" spans="1:17" x14ac:dyDescent="0.2">
      <c r="A14" s="16" t="s">
        <v>14</v>
      </c>
      <c r="B14" s="16">
        <v>2160</v>
      </c>
      <c r="C14" s="29">
        <f t="shared" si="0"/>
        <v>1091</v>
      </c>
      <c r="D14" s="9">
        <v>29</v>
      </c>
      <c r="E14" s="9"/>
      <c r="F14" s="9"/>
      <c r="G14" s="17"/>
      <c r="H14" s="18"/>
      <c r="I14" s="19">
        <f t="shared" si="1"/>
        <v>1120</v>
      </c>
      <c r="J14" s="13"/>
      <c r="K14" s="20"/>
      <c r="M14" s="14"/>
      <c r="O14" s="15"/>
      <c r="Q14" s="14"/>
    </row>
    <row r="15" spans="1:17" x14ac:dyDescent="0.2">
      <c r="A15" s="16" t="s">
        <v>15</v>
      </c>
      <c r="B15" s="16">
        <v>7683</v>
      </c>
      <c r="C15" s="29">
        <f t="shared" si="0"/>
        <v>3882</v>
      </c>
      <c r="D15" s="9">
        <v>638</v>
      </c>
      <c r="E15" s="9"/>
      <c r="F15" s="9"/>
      <c r="G15" s="17"/>
      <c r="H15" s="18"/>
      <c r="I15" s="19">
        <f t="shared" si="1"/>
        <v>4520</v>
      </c>
      <c r="J15" s="13"/>
      <c r="K15" s="20"/>
      <c r="M15" s="14"/>
      <c r="O15" s="15"/>
      <c r="Q15" s="14"/>
    </row>
    <row r="16" spans="1:17" x14ac:dyDescent="0.2">
      <c r="A16" s="16" t="s">
        <v>16</v>
      </c>
      <c r="B16" s="16">
        <v>4106</v>
      </c>
      <c r="C16" s="29">
        <v>2075</v>
      </c>
      <c r="D16" s="9">
        <v>58</v>
      </c>
      <c r="E16" s="9"/>
      <c r="F16" s="9"/>
      <c r="G16" s="17"/>
      <c r="H16" s="18"/>
      <c r="I16" s="19">
        <f t="shared" si="1"/>
        <v>2133</v>
      </c>
      <c r="J16" s="13"/>
      <c r="K16" s="20"/>
      <c r="M16" s="21"/>
      <c r="N16" s="22"/>
      <c r="O16" s="23"/>
      <c r="Q16" s="14"/>
    </row>
    <row r="17" spans="1:17" x14ac:dyDescent="0.2">
      <c r="A17" s="16" t="s">
        <v>17</v>
      </c>
      <c r="B17" s="16">
        <v>1321</v>
      </c>
      <c r="C17" s="29">
        <f t="shared" si="0"/>
        <v>667</v>
      </c>
      <c r="D17" s="9">
        <v>0</v>
      </c>
      <c r="E17" s="9"/>
      <c r="F17" s="9"/>
      <c r="G17" s="17"/>
      <c r="H17" s="18"/>
      <c r="I17" s="19">
        <f t="shared" si="1"/>
        <v>667</v>
      </c>
      <c r="J17" s="13"/>
      <c r="K17" s="20"/>
      <c r="M17" s="14"/>
      <c r="O17" s="15"/>
      <c r="Q17" s="14"/>
    </row>
    <row r="18" spans="1:17" x14ac:dyDescent="0.2">
      <c r="A18" s="16" t="s">
        <v>18</v>
      </c>
      <c r="B18" s="16">
        <v>11675</v>
      </c>
      <c r="C18" s="29">
        <v>5899</v>
      </c>
      <c r="D18" s="9">
        <v>1247</v>
      </c>
      <c r="E18" s="9"/>
      <c r="F18" s="9"/>
      <c r="G18" s="17"/>
      <c r="H18" s="18"/>
      <c r="I18" s="19">
        <f t="shared" si="1"/>
        <v>7146</v>
      </c>
      <c r="J18" s="13"/>
      <c r="K18" s="20"/>
      <c r="M18" s="21"/>
      <c r="O18" s="15"/>
      <c r="Q18" s="14"/>
    </row>
    <row r="19" spans="1:17" x14ac:dyDescent="0.2">
      <c r="A19" s="16" t="s">
        <v>19</v>
      </c>
      <c r="B19" s="16">
        <v>3229</v>
      </c>
      <c r="C19" s="29">
        <f t="shared" si="0"/>
        <v>1631</v>
      </c>
      <c r="D19" s="9">
        <v>0</v>
      </c>
      <c r="E19" s="9"/>
      <c r="F19" s="9"/>
      <c r="G19" s="17"/>
      <c r="H19" s="18"/>
      <c r="I19" s="19">
        <f t="shared" si="1"/>
        <v>1631</v>
      </c>
      <c r="J19" s="13"/>
      <c r="K19" s="20"/>
      <c r="M19" s="14"/>
      <c r="O19" s="15"/>
      <c r="Q19" s="14"/>
    </row>
    <row r="20" spans="1:17" x14ac:dyDescent="0.2">
      <c r="A20" s="16" t="s">
        <v>20</v>
      </c>
      <c r="B20" s="16">
        <v>1380</v>
      </c>
      <c r="C20" s="29">
        <f t="shared" si="0"/>
        <v>697</v>
      </c>
      <c r="D20" s="9">
        <v>0</v>
      </c>
      <c r="E20" s="9"/>
      <c r="F20" s="9"/>
      <c r="G20" s="17"/>
      <c r="H20" s="18"/>
      <c r="I20" s="19">
        <f t="shared" si="1"/>
        <v>697</v>
      </c>
      <c r="J20" s="13"/>
      <c r="K20" s="20"/>
      <c r="M20" s="14"/>
      <c r="O20" s="15"/>
      <c r="Q20" s="14"/>
    </row>
    <row r="21" spans="1:17" x14ac:dyDescent="0.2">
      <c r="A21" s="16" t="s">
        <v>21</v>
      </c>
      <c r="B21" s="16">
        <v>1711</v>
      </c>
      <c r="C21" s="29">
        <v>865</v>
      </c>
      <c r="D21" s="9">
        <v>0</v>
      </c>
      <c r="E21" s="9"/>
      <c r="F21" s="9"/>
      <c r="G21" s="17"/>
      <c r="H21" s="18"/>
      <c r="I21" s="19">
        <f t="shared" si="1"/>
        <v>865</v>
      </c>
      <c r="J21" s="13"/>
      <c r="K21" s="20"/>
      <c r="M21" s="21"/>
      <c r="N21" s="22"/>
      <c r="O21" s="23"/>
      <c r="Q21" s="14"/>
    </row>
    <row r="22" spans="1:17" x14ac:dyDescent="0.2">
      <c r="A22" s="16" t="s">
        <v>22</v>
      </c>
      <c r="B22" s="16">
        <v>703</v>
      </c>
      <c r="C22" s="29">
        <f t="shared" si="0"/>
        <v>355</v>
      </c>
      <c r="D22" s="9">
        <v>0</v>
      </c>
      <c r="E22" s="9"/>
      <c r="F22" s="9"/>
      <c r="G22" s="17"/>
      <c r="H22" s="18"/>
      <c r="I22" s="19">
        <f t="shared" si="1"/>
        <v>355</v>
      </c>
      <c r="J22" s="13"/>
      <c r="K22" s="20"/>
      <c r="M22" s="14"/>
      <c r="O22" s="15"/>
      <c r="Q22" s="14"/>
    </row>
    <row r="23" spans="1:17" x14ac:dyDescent="0.2">
      <c r="A23" s="16" t="s">
        <v>23</v>
      </c>
      <c r="B23" s="16">
        <v>1232</v>
      </c>
      <c r="C23" s="29">
        <f t="shared" si="0"/>
        <v>622</v>
      </c>
      <c r="D23" s="9">
        <v>0</v>
      </c>
      <c r="E23" s="9"/>
      <c r="F23" s="9"/>
      <c r="G23" s="17"/>
      <c r="H23" s="18"/>
      <c r="I23" s="19">
        <f t="shared" si="1"/>
        <v>622</v>
      </c>
      <c r="J23" s="13"/>
      <c r="K23" s="20"/>
      <c r="M23" s="14"/>
      <c r="O23" s="15"/>
      <c r="Q23" s="14"/>
    </row>
    <row r="24" spans="1:17" x14ac:dyDescent="0.2">
      <c r="A24" s="16" t="s">
        <v>24</v>
      </c>
      <c r="B24" s="16">
        <v>3355</v>
      </c>
      <c r="C24" s="29">
        <f t="shared" si="0"/>
        <v>1695</v>
      </c>
      <c r="D24" s="9">
        <v>174</v>
      </c>
      <c r="E24" s="9"/>
      <c r="F24" s="9"/>
      <c r="G24" s="17"/>
      <c r="H24" s="18"/>
      <c r="I24" s="19">
        <f t="shared" si="1"/>
        <v>1869</v>
      </c>
      <c r="J24" s="13"/>
      <c r="K24" s="20"/>
      <c r="M24" s="14"/>
      <c r="O24" s="15"/>
      <c r="Q24" s="14"/>
    </row>
    <row r="25" spans="1:17" x14ac:dyDescent="0.2">
      <c r="A25" s="7" t="s">
        <v>25</v>
      </c>
      <c r="B25" s="16">
        <v>6294</v>
      </c>
      <c r="C25" s="29">
        <f t="shared" si="0"/>
        <v>3180</v>
      </c>
      <c r="D25" s="9">
        <v>116</v>
      </c>
      <c r="E25" s="9"/>
      <c r="F25" s="9"/>
      <c r="G25" s="17"/>
      <c r="H25" s="18"/>
      <c r="I25" s="19">
        <f t="shared" si="1"/>
        <v>3296</v>
      </c>
      <c r="J25" s="13"/>
      <c r="K25" s="20"/>
      <c r="M25" s="14"/>
      <c r="O25" s="15"/>
      <c r="Q25" s="14"/>
    </row>
    <row r="26" spans="1:17" x14ac:dyDescent="0.2">
      <c r="A26" s="16" t="s">
        <v>26</v>
      </c>
      <c r="B26" s="16">
        <v>2730</v>
      </c>
      <c r="C26" s="29">
        <f t="shared" si="0"/>
        <v>1379</v>
      </c>
      <c r="D26" s="9">
        <v>0</v>
      </c>
      <c r="E26" s="9"/>
      <c r="F26" s="9"/>
      <c r="G26" s="17"/>
      <c r="H26" s="18"/>
      <c r="I26" s="19">
        <f t="shared" si="1"/>
        <v>1379</v>
      </c>
      <c r="J26" s="13"/>
      <c r="K26" s="20"/>
      <c r="M26" s="14"/>
      <c r="O26" s="15"/>
      <c r="Q26" s="14"/>
    </row>
    <row r="27" spans="1:17" x14ac:dyDescent="0.2">
      <c r="A27" s="16" t="s">
        <v>27</v>
      </c>
      <c r="B27" s="16">
        <v>1166</v>
      </c>
      <c r="C27" s="29">
        <f t="shared" si="0"/>
        <v>589</v>
      </c>
      <c r="D27" s="9">
        <v>0</v>
      </c>
      <c r="E27" s="9"/>
      <c r="F27" s="9"/>
      <c r="G27" s="17"/>
      <c r="H27" s="18"/>
      <c r="I27" s="19">
        <f t="shared" si="1"/>
        <v>589</v>
      </c>
      <c r="J27" s="13"/>
      <c r="K27" s="20"/>
      <c r="M27" s="14"/>
      <c r="O27" s="15"/>
      <c r="Q27" s="14"/>
    </row>
    <row r="28" spans="1:17" x14ac:dyDescent="0.2">
      <c r="A28" s="16" t="s">
        <v>28</v>
      </c>
      <c r="B28" s="16">
        <v>5046</v>
      </c>
      <c r="C28" s="29">
        <f t="shared" si="0"/>
        <v>2549</v>
      </c>
      <c r="D28" s="9">
        <v>29</v>
      </c>
      <c r="E28" s="9"/>
      <c r="F28" s="9"/>
      <c r="G28" s="17"/>
      <c r="H28" s="18"/>
      <c r="I28" s="19">
        <f t="shared" si="1"/>
        <v>2578</v>
      </c>
      <c r="J28" s="13"/>
      <c r="K28" s="20"/>
      <c r="M28" s="14"/>
      <c r="O28" s="15"/>
      <c r="Q28" s="14"/>
    </row>
    <row r="29" spans="1:17" x14ac:dyDescent="0.2">
      <c r="A29" s="16" t="s">
        <v>29</v>
      </c>
      <c r="B29" s="16">
        <v>3823</v>
      </c>
      <c r="C29" s="29">
        <v>1932</v>
      </c>
      <c r="D29" s="9">
        <v>232</v>
      </c>
      <c r="E29" s="9"/>
      <c r="F29" s="9"/>
      <c r="G29" s="17"/>
      <c r="H29" s="18"/>
      <c r="I29" s="19">
        <f t="shared" si="1"/>
        <v>2164</v>
      </c>
      <c r="J29" s="13"/>
      <c r="K29" s="20"/>
      <c r="M29" s="21"/>
      <c r="N29" s="22"/>
      <c r="O29" s="23"/>
      <c r="Q29" s="14"/>
    </row>
    <row r="30" spans="1:17" x14ac:dyDescent="0.2">
      <c r="A30" s="16" t="s">
        <v>30</v>
      </c>
      <c r="B30" s="16">
        <v>4295</v>
      </c>
      <c r="C30" s="29">
        <f t="shared" si="0"/>
        <v>2170</v>
      </c>
      <c r="D30" s="9">
        <v>0</v>
      </c>
      <c r="E30" s="9"/>
      <c r="F30" s="9"/>
      <c r="G30" s="17"/>
      <c r="H30" s="18"/>
      <c r="I30" s="19">
        <f t="shared" si="1"/>
        <v>2170</v>
      </c>
      <c r="J30" s="13"/>
      <c r="K30" s="20"/>
      <c r="M30" s="14"/>
      <c r="O30" s="15"/>
      <c r="Q30" s="14"/>
    </row>
    <row r="31" spans="1:17" x14ac:dyDescent="0.2">
      <c r="A31" s="16" t="s">
        <v>31</v>
      </c>
      <c r="B31" s="16">
        <v>1908</v>
      </c>
      <c r="C31" s="29">
        <f t="shared" si="0"/>
        <v>964</v>
      </c>
      <c r="D31" s="9">
        <v>0</v>
      </c>
      <c r="E31" s="9"/>
      <c r="F31" s="9"/>
      <c r="G31" s="17"/>
      <c r="H31" s="18"/>
      <c r="I31" s="19">
        <f t="shared" si="1"/>
        <v>964</v>
      </c>
      <c r="J31" s="13"/>
      <c r="K31" s="20"/>
      <c r="M31" s="14"/>
      <c r="O31" s="15"/>
      <c r="Q31" s="14"/>
    </row>
    <row r="32" spans="1:17" ht="13.5" thickBot="1" x14ac:dyDescent="0.25">
      <c r="A32" s="24" t="s">
        <v>32</v>
      </c>
      <c r="B32" s="24">
        <v>1473</v>
      </c>
      <c r="C32" s="29">
        <f t="shared" si="0"/>
        <v>744</v>
      </c>
      <c r="D32" s="9">
        <v>0</v>
      </c>
      <c r="E32" s="9"/>
      <c r="F32" s="9"/>
      <c r="G32" s="25"/>
      <c r="H32" s="26"/>
      <c r="I32" s="27">
        <f t="shared" si="1"/>
        <v>744</v>
      </c>
      <c r="J32" s="13"/>
      <c r="K32" s="20"/>
      <c r="M32" s="14"/>
      <c r="O32" s="15"/>
      <c r="Q32" s="14"/>
    </row>
    <row r="33" spans="1:17" ht="13.5" thickTop="1" x14ac:dyDescent="0.2">
      <c r="A33" s="31" t="s">
        <v>33</v>
      </c>
      <c r="B33" s="50">
        <f>SUM(B10:B32)</f>
        <v>286187</v>
      </c>
      <c r="C33" s="32">
        <f>ROUND(($C$35*0.52),0)</f>
        <v>144588</v>
      </c>
      <c r="D33" s="33">
        <f>SUM(D10:D32)</f>
        <v>12441</v>
      </c>
      <c r="E33" s="33">
        <v>0</v>
      </c>
      <c r="F33" s="33">
        <v>0</v>
      </c>
      <c r="G33" s="34">
        <v>0</v>
      </c>
      <c r="H33" s="35">
        <v>0</v>
      </c>
      <c r="I33" s="36">
        <f>SUM(I10:I32)</f>
        <v>157029</v>
      </c>
      <c r="J33" s="13"/>
      <c r="K33" s="13"/>
      <c r="M33" s="14"/>
      <c r="O33" s="15"/>
      <c r="Q33" s="14"/>
    </row>
    <row r="34" spans="1:17" ht="13.5" thickBot="1" x14ac:dyDescent="0.25">
      <c r="A34" s="37" t="s">
        <v>34</v>
      </c>
      <c r="B34" s="51"/>
      <c r="C34" s="38">
        <f>ROUND(($C$35*0.48),0)</f>
        <v>133465</v>
      </c>
      <c r="D34" s="39">
        <v>0</v>
      </c>
      <c r="E34" s="39">
        <v>4230</v>
      </c>
      <c r="F34" s="39">
        <v>1050</v>
      </c>
      <c r="G34" s="40">
        <v>1450</v>
      </c>
      <c r="H34" s="41">
        <v>6807</v>
      </c>
      <c r="I34" s="42">
        <f>SUM(C34:H34)</f>
        <v>147002</v>
      </c>
      <c r="J34" s="13"/>
      <c r="K34" s="20"/>
      <c r="L34" s="28"/>
    </row>
    <row r="35" spans="1:17" ht="13.5" thickBot="1" x14ac:dyDescent="0.25">
      <c r="A35" s="52" t="s">
        <v>35</v>
      </c>
      <c r="B35" s="53"/>
      <c r="C35" s="43">
        <v>278053</v>
      </c>
      <c r="D35" s="39">
        <f t="shared" ref="D35:H35" si="2">SUM(D33:D34)</f>
        <v>12441</v>
      </c>
      <c r="E35" s="39">
        <f t="shared" si="2"/>
        <v>4230</v>
      </c>
      <c r="F35" s="39">
        <f t="shared" si="2"/>
        <v>1050</v>
      </c>
      <c r="G35" s="39">
        <f t="shared" si="2"/>
        <v>1450</v>
      </c>
      <c r="H35" s="39">
        <f t="shared" si="2"/>
        <v>6807</v>
      </c>
      <c r="I35" s="44">
        <f>SUM(I33:I34)</f>
        <v>304031</v>
      </c>
      <c r="J35" s="28"/>
    </row>
    <row r="36" spans="1:17" x14ac:dyDescent="0.2">
      <c r="C36" s="28"/>
      <c r="D36" s="28"/>
      <c r="E36" s="28"/>
      <c r="F36" s="28"/>
      <c r="G36" s="28"/>
      <c r="H36" s="28"/>
      <c r="I36" s="28"/>
    </row>
    <row r="37" spans="1:17" s="30" customFormat="1" ht="33" customHeight="1" x14ac:dyDescent="0.2">
      <c r="A37" s="45" t="s">
        <v>39</v>
      </c>
      <c r="B37" s="45"/>
      <c r="C37" s="45"/>
      <c r="D37" s="45"/>
      <c r="E37" s="45"/>
      <c r="F37" s="45"/>
      <c r="G37" s="45"/>
      <c r="H37" s="45"/>
      <c r="I37" s="45"/>
    </row>
    <row r="38" spans="1:17" ht="44.25" customHeight="1" x14ac:dyDescent="0.2">
      <c r="A38" s="46" t="s">
        <v>41</v>
      </c>
      <c r="B38" s="46"/>
      <c r="C38" s="46"/>
      <c r="D38" s="46"/>
      <c r="E38" s="46"/>
      <c r="F38" s="46"/>
      <c r="G38" s="46"/>
      <c r="H38" s="46"/>
      <c r="I38" s="46"/>
    </row>
    <row r="39" spans="1:17" ht="44.25" customHeight="1" x14ac:dyDescent="0.2">
      <c r="A39" s="45" t="s">
        <v>40</v>
      </c>
      <c r="B39" s="45"/>
      <c r="C39" s="45"/>
      <c r="D39" s="45"/>
      <c r="E39" s="45"/>
      <c r="F39" s="45"/>
      <c r="G39" s="45"/>
      <c r="H39" s="45"/>
      <c r="I39" s="45"/>
    </row>
    <row r="40" spans="1:17" ht="43.5" customHeight="1" x14ac:dyDescent="0.2">
      <c r="A40" s="45" t="s">
        <v>37</v>
      </c>
      <c r="B40" s="45"/>
      <c r="C40" s="45"/>
      <c r="D40" s="45"/>
      <c r="E40" s="45"/>
      <c r="F40" s="45"/>
      <c r="G40" s="45"/>
      <c r="H40" s="45"/>
      <c r="I40" s="45"/>
    </row>
    <row r="41" spans="1:17" ht="44.25" customHeight="1" x14ac:dyDescent="0.2">
      <c r="A41" s="46" t="s">
        <v>36</v>
      </c>
      <c r="B41" s="46"/>
      <c r="C41" s="46"/>
      <c r="D41" s="46"/>
      <c r="E41" s="46"/>
      <c r="F41" s="46"/>
      <c r="G41" s="46"/>
      <c r="H41" s="46"/>
      <c r="I41" s="46"/>
    </row>
    <row r="42" spans="1:17" ht="33.75" customHeight="1" x14ac:dyDescent="0.2">
      <c r="A42" s="45" t="s">
        <v>38</v>
      </c>
      <c r="B42" s="45"/>
      <c r="C42" s="45"/>
      <c r="D42" s="45"/>
      <c r="E42" s="45"/>
      <c r="F42" s="45"/>
      <c r="G42" s="45"/>
      <c r="H42" s="45"/>
      <c r="I42" s="45"/>
    </row>
    <row r="43" spans="1:17" ht="21" customHeight="1" x14ac:dyDescent="0.2">
      <c r="A43" s="47"/>
      <c r="B43" s="47"/>
      <c r="C43" s="47"/>
      <c r="D43" s="47"/>
      <c r="E43" s="47"/>
      <c r="F43" s="47"/>
      <c r="G43" s="47"/>
      <c r="H43" s="47"/>
      <c r="I43" s="47"/>
    </row>
  </sheetData>
  <mergeCells count="20">
    <mergeCell ref="E8:E9"/>
    <mergeCell ref="F8:F9"/>
    <mergeCell ref="G8:G9"/>
    <mergeCell ref="A4:I5"/>
    <mergeCell ref="A40:I40"/>
    <mergeCell ref="A38:I38"/>
    <mergeCell ref="A42:I42"/>
    <mergeCell ref="A43:I43"/>
    <mergeCell ref="H8:H9"/>
    <mergeCell ref="B33:B34"/>
    <mergeCell ref="A35:B35"/>
    <mergeCell ref="A37:I37"/>
    <mergeCell ref="A41:I41"/>
    <mergeCell ref="A39:I39"/>
    <mergeCell ref="A7:A9"/>
    <mergeCell ref="B7:B9"/>
    <mergeCell ref="C7:H7"/>
    <mergeCell ref="I7:I9"/>
    <mergeCell ref="C8:C9"/>
    <mergeCell ref="D8:D9"/>
  </mergeCells>
  <pageMargins left="0.70866141732283472" right="0.70866141732283472" top="0.78740157480314965" bottom="0.78740157480314965" header="0.31496062992125984" footer="0.31496062992125984"/>
  <pageSetup paperSize="9" scale="85" fitToHeight="0" orientation="landscape" r:id="rId1"/>
  <headerFooter differentFirst="1">
    <oddFooter>&amp;C&amp;P/&amp;N</oddFooter>
    <firstHeader>&amp;RPříloha č.12</firstHeader>
    <firstFooter>&amp;C&amp;P/&amp;N</firstFooter>
  </headerFooter>
  <rowBreaks count="1" manualBreakCount="1">
    <brk id="3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PVS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Dalmadyová Hana</dc:creator>
  <cp:lastModifiedBy>Dannhoferová Irena</cp:lastModifiedBy>
  <cp:lastPrinted>2019-11-19T14:03:59Z</cp:lastPrinted>
  <dcterms:created xsi:type="dcterms:W3CDTF">2019-10-14T12:49:36Z</dcterms:created>
  <dcterms:modified xsi:type="dcterms:W3CDTF">2019-12-31T13:50:55Z</dcterms:modified>
</cp:coreProperties>
</file>