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2210" activeTab="2"/>
  </bookViews>
  <sheets>
    <sheet name="účelové inv.a neinv. dotace" sheetId="1" r:id="rId1"/>
    <sheet name="účel.neinv.prav." sheetId="2" r:id="rId2"/>
    <sheet name="převody" sheetId="3" r:id="rId3"/>
  </sheets>
  <calcPr calcId="145621"/>
</workbook>
</file>

<file path=xl/calcChain.xml><?xml version="1.0" encoding="utf-8"?>
<calcChain xmlns="http://schemas.openxmlformats.org/spreadsheetml/2006/main">
  <c r="B35" i="3" l="1"/>
  <c r="B30" i="3"/>
  <c r="B24" i="3"/>
  <c r="B49" i="1" l="1"/>
  <c r="B51" i="1"/>
  <c r="B56" i="1"/>
  <c r="B58" i="1" l="1"/>
  <c r="B22" i="3" l="1"/>
  <c r="B20" i="3"/>
  <c r="B16" i="3"/>
  <c r="B12" i="3"/>
  <c r="B10" i="3"/>
  <c r="B6" i="3"/>
  <c r="B4" i="3"/>
  <c r="D33" i="2" l="1"/>
  <c r="C33" i="2"/>
  <c r="B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33" i="2" s="1"/>
  <c r="C10" i="2"/>
  <c r="B12" i="1" l="1"/>
  <c r="B22" i="1"/>
  <c r="B36" i="1"/>
  <c r="B34" i="1"/>
  <c r="B38" i="1" l="1"/>
  <c r="B26" i="1"/>
  <c r="B24" i="1"/>
  <c r="B20" i="1"/>
  <c r="B18" i="1"/>
  <c r="B16" i="1"/>
  <c r="B14" i="1"/>
  <c r="B8" i="1"/>
  <c r="B6" i="1"/>
  <c r="B4" i="1"/>
  <c r="B28" i="1" l="1"/>
</calcChain>
</file>

<file path=xl/sharedStrings.xml><?xml version="1.0" encoding="utf-8"?>
<sst xmlns="http://schemas.openxmlformats.org/spreadsheetml/2006/main" count="131" uniqueCount="87">
  <si>
    <t>částka</t>
  </si>
  <si>
    <t>ÚZ</t>
  </si>
  <si>
    <t>městský obvod/akce</t>
  </si>
  <si>
    <t>Moravská Ostrava a Přívoz</t>
  </si>
  <si>
    <t>Slezská Ostrava</t>
  </si>
  <si>
    <t>Ostrava-Jih</t>
  </si>
  <si>
    <t>Poruba</t>
  </si>
  <si>
    <t>Vítkovice</t>
  </si>
  <si>
    <t>Pustkovec</t>
  </si>
  <si>
    <t>Nová Ves</t>
  </si>
  <si>
    <t>Proskovice</t>
  </si>
  <si>
    <t>Radvanice a Bartovice</t>
  </si>
  <si>
    <t>Polanka nad Odrou</t>
  </si>
  <si>
    <t>Plesná</t>
  </si>
  <si>
    <t>ÚHRN</t>
  </si>
  <si>
    <t>Petřkovice</t>
  </si>
  <si>
    <t>Michálkovice</t>
  </si>
  <si>
    <t>Svinov</t>
  </si>
  <si>
    <t>Hasičské cvičiště</t>
  </si>
  <si>
    <t>Účelové investiční dotace městským obvodům</t>
  </si>
  <si>
    <t xml:space="preserve">Krásné Pole </t>
  </si>
  <si>
    <t>Prodloužení trasy autobusu č. 46 k tramvajové zastávce</t>
  </si>
  <si>
    <t xml:space="preserve">Lhotka </t>
  </si>
  <si>
    <t>Rekonstrukce ulice Mjr. Nováka</t>
  </si>
  <si>
    <t>Rekonstrukce podchodu pod ul. Horní ( nám. Ostrava - Jih )</t>
  </si>
  <si>
    <t>Odpočinková zóna u tréninkového hřiště</t>
  </si>
  <si>
    <t>Rekonstrukce interiéru kulturního domu v O.- Petřkovicích</t>
  </si>
  <si>
    <t>Účelové neinvestiční dotace městským obvodům</t>
  </si>
  <si>
    <t>Rekonstrukce budovy úřadu v Ostravě - Plesné</t>
  </si>
  <si>
    <t>Radvanice Bartovice</t>
  </si>
  <si>
    <t>Zeleň za Lunou</t>
  </si>
  <si>
    <t>Třebovice</t>
  </si>
  <si>
    <t>Rekonstrukce budovy č.p. 5007 v Třebovickém parku</t>
  </si>
  <si>
    <t>Domov pro seniory Antošovice</t>
  </si>
  <si>
    <t>Protipovodňová opatření - oprava opěrných zídek a břehů 
Ludgeřovického potoka…</t>
  </si>
  <si>
    <t>Polanka  nad Odrou</t>
  </si>
  <si>
    <t>Stavební úpravy stávajícího objektu a jeho přestavba na
bytový dům</t>
  </si>
  <si>
    <t>Komunitní dům pro seniory ulice Dělnická</t>
  </si>
  <si>
    <t>v tis. Kč</t>
  </si>
  <si>
    <t>městský obvod</t>
  </si>
  <si>
    <t>ÚZ 91</t>
  </si>
  <si>
    <t>ÚZ 90</t>
  </si>
  <si>
    <t>ÚZ 3111</t>
  </si>
  <si>
    <t>dotace celkem</t>
  </si>
  <si>
    <t>plavecký výcvik žáků 1 050/žák</t>
  </si>
  <si>
    <t>kompenzace úplat za vzdělávání v MŠ</t>
  </si>
  <si>
    <t>M. Ostrava a Přívoz</t>
  </si>
  <si>
    <t>Nová Bělá</t>
  </si>
  <si>
    <t>Stará Bělá</t>
  </si>
  <si>
    <t>Mar. Hory a Hulváky</t>
  </si>
  <si>
    <t>Lhotka</t>
  </si>
  <si>
    <t>Hošťálkovice</t>
  </si>
  <si>
    <t>Krásné Pole</t>
  </si>
  <si>
    <t>Martinov</t>
  </si>
  <si>
    <t>Hrabová</t>
  </si>
  <si>
    <t>Celkem</t>
  </si>
  <si>
    <t>provoz plaveckých bazénů MOb MOaP (2 000 tis.Kč), O.-Jih (3 000 tis.Kč)</t>
  </si>
  <si>
    <t>údržba prostranství okolí OC Karolina a přednádražního prostoru, ul. Stodolní MOb MOaP (5 100 tis.Kč)</t>
  </si>
  <si>
    <t>Rozmarné slavnosti řeky Ostravice - Mob MOaP (250 tis.Kč)</t>
  </si>
  <si>
    <t xml:space="preserve">správa,údržba a úpravy Ústředního hřbitova MOb Slezská Ostrava </t>
  </si>
  <si>
    <t>správa, údržba a úpravy přednádražního prostoru MOb Svinov</t>
  </si>
  <si>
    <t>Převod nevyčerpaných účelových investičních dotací 
pro městské obvody do rozpočtu r. 2020</t>
  </si>
  <si>
    <t>Proměna sadu Dr. Milady Horákové</t>
  </si>
  <si>
    <t>Byty Šenovská</t>
  </si>
  <si>
    <t>Regenerace sídliště Kamenec</t>
  </si>
  <si>
    <t>Regenerace sídliště Mírová Osada</t>
  </si>
  <si>
    <t>Náměstí Ostrava-Jih, veřejný prostor Hrabůvka</t>
  </si>
  <si>
    <t>PD veřejného prostranství DUHA</t>
  </si>
  <si>
    <t>Revitalizace rybníka v lesoparku Benátky</t>
  </si>
  <si>
    <t>Rekonstrukce tělocvičny</t>
  </si>
  <si>
    <t>Revitalizace Mlýnského náhonu</t>
  </si>
  <si>
    <t>Odstranění havarijního stavu mostů přes vodní tok Plesenka</t>
  </si>
  <si>
    <t>Převod nevyčerpaných účelových neinvestičních dotací 
pro městské obvody do rozpočtu r. 2020</t>
  </si>
  <si>
    <t>Protipovodňová opatření - oprava opěrných zídek a břehů</t>
  </si>
  <si>
    <t>Revitalizace Bestova rybníka</t>
  </si>
  <si>
    <t>v tis.Kč</t>
  </si>
  <si>
    <t>Revitalizace parku U Káňů</t>
  </si>
  <si>
    <t xml:space="preserve">Spolufinancování ozdravných pobytů </t>
  </si>
  <si>
    <t>Účelové neinvestiční dotace městským obvodům (fondy SMO)</t>
  </si>
  <si>
    <t xml:space="preserve">VKP č. 76 - Parková úprava u býv. kina Odboj - 
Revitalizace plochy ul. Hvězdná </t>
  </si>
  <si>
    <t xml:space="preserve">VKP č. 61 - Parčík u školy na ul. U Statku - 
proj. Revitalizace sadu kpt. Jaroše </t>
  </si>
  <si>
    <t>Trvalkové záhony na ul. Českobratrská před Janáčkovou 
konzervatoří, p.o.</t>
  </si>
  <si>
    <t>Plynové kotelny fajnOVA Orebitská</t>
  </si>
  <si>
    <t>Odstranění septiků napojených na sběrač  "B"</t>
  </si>
  <si>
    <t xml:space="preserve">Účelové neinvestiční dotace pro městské obvody na rok 2020 </t>
  </si>
  <si>
    <t>Chodník podél silnice III/01137, ul. Petřkovická</t>
  </si>
  <si>
    <t>oprava  MK - spojovací cesta mezi ul. Hlučínskou a Údolní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</si>
</sst>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2" fillId="0" borderId="0" xfId="0" applyFont="1"/>
    <xf numFmtId="0" fontId="2" fillId="2" borderId="10" xfId="0" applyFont="1" applyFill="1" applyBorder="1"/>
    <xf numFmtId="3" fontId="2" fillId="2" borderId="11" xfId="0" applyNumberFormat="1" applyFont="1" applyFill="1" applyBorder="1"/>
    <xf numFmtId="0" fontId="2" fillId="2" borderId="12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0" fillId="0" borderId="13" xfId="0" applyBorder="1"/>
    <xf numFmtId="3" fontId="0" fillId="0" borderId="14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/>
    <xf numFmtId="3" fontId="0" fillId="0" borderId="17" xfId="0" applyNumberFormat="1" applyBorder="1"/>
    <xf numFmtId="0" fontId="0" fillId="0" borderId="18" xfId="0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0" borderId="10" xfId="0" applyBorder="1"/>
    <xf numFmtId="3" fontId="0" fillId="0" borderId="11" xfId="0" applyNumberFormat="1" applyBorder="1"/>
    <xf numFmtId="0" fontId="0" fillId="0" borderId="12" xfId="0" applyBorder="1" applyAlignment="1">
      <alignment horizontal="center"/>
    </xf>
    <xf numFmtId="0" fontId="1" fillId="3" borderId="22" xfId="0" applyFont="1" applyFill="1" applyBorder="1"/>
    <xf numFmtId="3" fontId="1" fillId="3" borderId="23" xfId="0" applyNumberFormat="1" applyFont="1" applyFill="1" applyBorder="1"/>
    <xf numFmtId="0" fontId="1" fillId="3" borderId="24" xfId="0" applyFont="1" applyFill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/>
    <xf numFmtId="3" fontId="6" fillId="0" borderId="0" xfId="0" applyNumberFormat="1" applyFont="1" applyFill="1" applyBorder="1"/>
    <xf numFmtId="0" fontId="7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Fill="1" applyBorder="1"/>
    <xf numFmtId="0" fontId="1" fillId="3" borderId="13" xfId="0" applyFont="1" applyFill="1" applyBorder="1"/>
    <xf numFmtId="3" fontId="1" fillId="3" borderId="14" xfId="0" applyNumberFormat="1" applyFont="1" applyFill="1" applyBorder="1"/>
    <xf numFmtId="0" fontId="1" fillId="3" borderId="15" xfId="0" applyFont="1" applyFill="1" applyBorder="1" applyAlignment="1">
      <alignment horizontal="center"/>
    </xf>
    <xf numFmtId="0" fontId="0" fillId="0" borderId="7" xfId="0" applyBorder="1"/>
    <xf numFmtId="3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7" xfId="0" applyFill="1" applyBorder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3" fontId="0" fillId="0" borderId="32" xfId="0" applyNumberFormat="1" applyFont="1" applyFill="1" applyBorder="1"/>
    <xf numFmtId="3" fontId="0" fillId="0" borderId="31" xfId="0" applyNumberFormat="1" applyFont="1" applyBorder="1"/>
    <xf numFmtId="3" fontId="0" fillId="0" borderId="33" xfId="0" applyNumberFormat="1" applyFont="1" applyFill="1" applyBorder="1"/>
    <xf numFmtId="3" fontId="0" fillId="0" borderId="35" xfId="0" applyNumberFormat="1" applyFont="1" applyFill="1" applyBorder="1"/>
    <xf numFmtId="3" fontId="0" fillId="0" borderId="34" xfId="0" applyNumberFormat="1" applyFont="1" applyBorder="1"/>
    <xf numFmtId="3" fontId="0" fillId="0" borderId="36" xfId="0" applyNumberFormat="1" applyFont="1" applyFill="1" applyBorder="1"/>
    <xf numFmtId="3" fontId="0" fillId="0" borderId="37" xfId="0" applyNumberFormat="1" applyFont="1" applyBorder="1"/>
    <xf numFmtId="3" fontId="0" fillId="0" borderId="38" xfId="0" applyNumberFormat="1" applyFont="1" applyFill="1" applyBorder="1"/>
    <xf numFmtId="3" fontId="0" fillId="0" borderId="40" xfId="0" applyNumberFormat="1" applyFont="1" applyFill="1" applyBorder="1"/>
    <xf numFmtId="3" fontId="0" fillId="0" borderId="39" xfId="0" applyNumberFormat="1" applyFont="1" applyBorder="1"/>
    <xf numFmtId="3" fontId="0" fillId="0" borderId="41" xfId="0" applyNumberFormat="1" applyFont="1" applyFill="1" applyBorder="1"/>
    <xf numFmtId="0" fontId="10" fillId="0" borderId="31" xfId="0" quotePrefix="1" applyFont="1" applyBorder="1" applyAlignment="1">
      <alignment horizontal="left"/>
    </xf>
    <xf numFmtId="3" fontId="9" fillId="0" borderId="33" xfId="0" applyNumberFormat="1" applyFont="1" applyBorder="1"/>
    <xf numFmtId="0" fontId="10" fillId="0" borderId="34" xfId="0" applyFont="1" applyBorder="1"/>
    <xf numFmtId="0" fontId="10" fillId="0" borderId="34" xfId="0" quotePrefix="1" applyFont="1" applyBorder="1" applyAlignment="1">
      <alignment horizontal="left"/>
    </xf>
    <xf numFmtId="0" fontId="10" fillId="0" borderId="39" xfId="0" applyFont="1" applyBorder="1"/>
    <xf numFmtId="3" fontId="9" fillId="0" borderId="41" xfId="0" applyNumberFormat="1" applyFont="1" applyBorder="1"/>
    <xf numFmtId="0" fontId="9" fillId="0" borderId="42" xfId="0" applyFont="1" applyBorder="1" applyAlignment="1">
      <alignment horizontal="left"/>
    </xf>
    <xf numFmtId="3" fontId="9" fillId="0" borderId="43" xfId="0" applyNumberFormat="1" applyFont="1" applyFill="1" applyBorder="1"/>
    <xf numFmtId="3" fontId="9" fillId="0" borderId="30" xfId="0" applyNumberFormat="1" applyFont="1" applyBorder="1"/>
    <xf numFmtId="3" fontId="9" fillId="0" borderId="44" xfId="0" applyNumberFormat="1" applyFont="1" applyFill="1" applyBorder="1"/>
    <xf numFmtId="3" fontId="9" fillId="0" borderId="44" xfId="0" applyNumberFormat="1" applyFont="1" applyBorder="1"/>
    <xf numFmtId="0" fontId="0" fillId="0" borderId="7" xfId="0" applyFont="1" applyFill="1" applyBorder="1"/>
    <xf numFmtId="3" fontId="0" fillId="0" borderId="8" xfId="0" applyNumberFormat="1" applyFont="1" applyFill="1" applyBorder="1"/>
    <xf numFmtId="0" fontId="0" fillId="0" borderId="9" xfId="0" applyFont="1" applyFill="1" applyBorder="1" applyAlignment="1">
      <alignment horizontal="center"/>
    </xf>
    <xf numFmtId="3" fontId="0" fillId="0" borderId="17" xfId="0" applyNumberFormat="1" applyFont="1" applyFill="1" applyBorder="1"/>
    <xf numFmtId="0" fontId="0" fillId="0" borderId="18" xfId="0" applyFont="1" applyFill="1" applyBorder="1" applyAlignment="1">
      <alignment horizontal="center"/>
    </xf>
    <xf numFmtId="0" fontId="0" fillId="0" borderId="16" xfId="0" applyFont="1" applyFill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opLeftCell="A16" workbookViewId="0">
      <selection activeCell="A37" sqref="A37"/>
    </sheetView>
  </sheetViews>
  <sheetFormatPr defaultRowHeight="15" x14ac:dyDescent="0.25"/>
  <cols>
    <col min="1" max="1" width="55" customWidth="1"/>
    <col min="2" max="2" width="12.42578125" customWidth="1"/>
    <col min="3" max="3" width="12.28515625" style="1" customWidth="1"/>
    <col min="4" max="4" width="9.140625" style="15"/>
  </cols>
  <sheetData>
    <row r="1" spans="1:4" ht="18.75" x14ac:dyDescent="0.25">
      <c r="A1" s="93" t="s">
        <v>19</v>
      </c>
      <c r="B1" s="94"/>
      <c r="C1" s="94"/>
    </row>
    <row r="2" spans="1:4" ht="15.75" thickBot="1" x14ac:dyDescent="0.3">
      <c r="C2" s="38" t="s">
        <v>38</v>
      </c>
    </row>
    <row r="3" spans="1:4" s="3" customFormat="1" ht="15.75" thickBot="1" x14ac:dyDescent="0.3">
      <c r="A3" s="27" t="s">
        <v>2</v>
      </c>
      <c r="B3" s="28" t="s">
        <v>0</v>
      </c>
      <c r="C3" s="29" t="s">
        <v>1</v>
      </c>
      <c r="D3" s="18"/>
    </row>
    <row r="4" spans="1:4" s="2" customFormat="1" ht="15.75" thickBot="1" x14ac:dyDescent="0.3">
      <c r="A4" s="33" t="s">
        <v>3</v>
      </c>
      <c r="B4" s="34">
        <f>B5</f>
        <v>6700</v>
      </c>
      <c r="C4" s="35"/>
      <c r="D4" s="19"/>
    </row>
    <row r="5" spans="1:4" s="2" customFormat="1" ht="15.75" thickBot="1" x14ac:dyDescent="0.3">
      <c r="A5" s="30" t="s">
        <v>82</v>
      </c>
      <c r="B5" s="31">
        <v>6700</v>
      </c>
      <c r="C5" s="32">
        <v>3500</v>
      </c>
      <c r="D5" s="19"/>
    </row>
    <row r="6" spans="1:4" s="2" customFormat="1" ht="15.75" thickBot="1" x14ac:dyDescent="0.3">
      <c r="A6" s="33" t="s">
        <v>4</v>
      </c>
      <c r="B6" s="34">
        <f>B7</f>
        <v>10000</v>
      </c>
      <c r="C6" s="35"/>
      <c r="D6" s="19"/>
    </row>
    <row r="7" spans="1:4" s="2" customFormat="1" ht="15.75" thickBot="1" x14ac:dyDescent="0.3">
      <c r="A7" s="30" t="s">
        <v>33</v>
      </c>
      <c r="B7" s="31">
        <v>10000</v>
      </c>
      <c r="C7" s="32">
        <v>3500</v>
      </c>
      <c r="D7" s="19"/>
    </row>
    <row r="8" spans="1:4" s="2" customFormat="1" ht="15.75" thickBot="1" x14ac:dyDescent="0.3">
      <c r="A8" s="33" t="s">
        <v>5</v>
      </c>
      <c r="B8" s="34">
        <f>B11+B10+B9</f>
        <v>26700</v>
      </c>
      <c r="C8" s="35"/>
      <c r="D8" s="19"/>
    </row>
    <row r="9" spans="1:4" x14ac:dyDescent="0.25">
      <c r="A9" s="21" t="s">
        <v>30</v>
      </c>
      <c r="B9" s="22">
        <v>10000</v>
      </c>
      <c r="C9" s="23">
        <v>3500</v>
      </c>
    </row>
    <row r="10" spans="1:4" x14ac:dyDescent="0.25">
      <c r="A10" s="21" t="s">
        <v>23</v>
      </c>
      <c r="B10" s="22">
        <v>11500</v>
      </c>
      <c r="C10" s="23">
        <v>3500</v>
      </c>
    </row>
    <row r="11" spans="1:4" ht="15.75" thickBot="1" x14ac:dyDescent="0.3">
      <c r="A11" s="24" t="s">
        <v>24</v>
      </c>
      <c r="B11" s="25">
        <v>5200</v>
      </c>
      <c r="C11" s="26">
        <v>3500</v>
      </c>
    </row>
    <row r="12" spans="1:4" ht="15.75" thickBot="1" x14ac:dyDescent="0.3">
      <c r="A12" s="33" t="s">
        <v>6</v>
      </c>
      <c r="B12" s="34">
        <f>B13</f>
        <v>10000</v>
      </c>
      <c r="C12" s="35"/>
    </row>
    <row r="13" spans="1:4" ht="15.75" thickBot="1" x14ac:dyDescent="0.3">
      <c r="A13" s="30" t="s">
        <v>37</v>
      </c>
      <c r="B13" s="31">
        <v>10000</v>
      </c>
      <c r="C13" s="32">
        <v>3500</v>
      </c>
    </row>
    <row r="14" spans="1:4" ht="15.75" thickBot="1" x14ac:dyDescent="0.3">
      <c r="A14" s="33" t="s">
        <v>15</v>
      </c>
      <c r="B14" s="34">
        <f>B15</f>
        <v>7000</v>
      </c>
      <c r="C14" s="35"/>
    </row>
    <row r="15" spans="1:4" ht="15.75" thickBot="1" x14ac:dyDescent="0.3">
      <c r="A15" s="30" t="s">
        <v>26</v>
      </c>
      <c r="B15" s="31">
        <v>7000</v>
      </c>
      <c r="C15" s="32">
        <v>3500</v>
      </c>
    </row>
    <row r="16" spans="1:4" s="2" customFormat="1" ht="15.75" thickBot="1" x14ac:dyDescent="0.3">
      <c r="A16" s="33" t="s">
        <v>22</v>
      </c>
      <c r="B16" s="34">
        <f>B17</f>
        <v>1160</v>
      </c>
      <c r="C16" s="35"/>
      <c r="D16" s="19"/>
    </row>
    <row r="17" spans="1:4" ht="15.75" thickBot="1" x14ac:dyDescent="0.3">
      <c r="A17" s="30" t="s">
        <v>25</v>
      </c>
      <c r="B17" s="31">
        <v>1160</v>
      </c>
      <c r="C17" s="32">
        <v>3500</v>
      </c>
    </row>
    <row r="18" spans="1:4" s="2" customFormat="1" ht="15.75" thickBot="1" x14ac:dyDescent="0.3">
      <c r="A18" s="33" t="s">
        <v>9</v>
      </c>
      <c r="B18" s="34">
        <f>B19</f>
        <v>10000</v>
      </c>
      <c r="C18" s="35"/>
      <c r="D18" s="19"/>
    </row>
    <row r="19" spans="1:4" ht="15.75" thickBot="1" x14ac:dyDescent="0.3">
      <c r="A19" s="24" t="s">
        <v>18</v>
      </c>
      <c r="B19" s="25">
        <v>10000</v>
      </c>
      <c r="C19" s="26">
        <v>3500</v>
      </c>
    </row>
    <row r="20" spans="1:4" s="2" customFormat="1" ht="15.75" thickBot="1" x14ac:dyDescent="0.3">
      <c r="A20" s="33" t="s">
        <v>20</v>
      </c>
      <c r="B20" s="34">
        <f>B21</f>
        <v>790</v>
      </c>
      <c r="C20" s="35"/>
      <c r="D20" s="19"/>
    </row>
    <row r="21" spans="1:4" ht="15.75" thickBot="1" x14ac:dyDescent="0.3">
      <c r="A21" s="30" t="s">
        <v>21</v>
      </c>
      <c r="B21" s="31">
        <v>790</v>
      </c>
      <c r="C21" s="32">
        <v>3500</v>
      </c>
    </row>
    <row r="22" spans="1:4" ht="15.75" thickBot="1" x14ac:dyDescent="0.3">
      <c r="A22" s="33" t="s">
        <v>35</v>
      </c>
      <c r="B22" s="34">
        <f>B23</f>
        <v>10000</v>
      </c>
      <c r="C22" s="35"/>
    </row>
    <row r="23" spans="1:4" ht="30.75" thickBot="1" x14ac:dyDescent="0.3">
      <c r="A23" s="37" t="s">
        <v>36</v>
      </c>
      <c r="B23" s="31">
        <v>10000</v>
      </c>
      <c r="C23" s="32">
        <v>3500</v>
      </c>
    </row>
    <row r="24" spans="1:4" ht="15.75" thickBot="1" x14ac:dyDescent="0.3">
      <c r="A24" s="33" t="s">
        <v>31</v>
      </c>
      <c r="B24" s="34">
        <f>B25</f>
        <v>2000</v>
      </c>
      <c r="C24" s="35"/>
    </row>
    <row r="25" spans="1:4" ht="15.75" thickBot="1" x14ac:dyDescent="0.3">
      <c r="A25" s="30" t="s">
        <v>32</v>
      </c>
      <c r="B25" s="31">
        <v>2000</v>
      </c>
      <c r="C25" s="32">
        <v>3500</v>
      </c>
    </row>
    <row r="26" spans="1:4" s="2" customFormat="1" ht="15.75" thickBot="1" x14ac:dyDescent="0.3">
      <c r="A26" s="33" t="s">
        <v>13</v>
      </c>
      <c r="B26" s="34">
        <f>B27</f>
        <v>11500</v>
      </c>
      <c r="C26" s="35"/>
      <c r="D26" s="19"/>
    </row>
    <row r="27" spans="1:4" ht="15.75" thickBot="1" x14ac:dyDescent="0.3">
      <c r="A27" s="30" t="s">
        <v>28</v>
      </c>
      <c r="B27" s="31">
        <v>11500</v>
      </c>
      <c r="C27" s="32">
        <v>3500</v>
      </c>
    </row>
    <row r="28" spans="1:4" s="11" customFormat="1" ht="19.5" thickBot="1" x14ac:dyDescent="0.35">
      <c r="A28" s="12" t="s">
        <v>14</v>
      </c>
      <c r="B28" s="13">
        <f>B4+B6+B8+B12+B14+B16+B18+B20+B22+B24+B26</f>
        <v>95850</v>
      </c>
      <c r="C28" s="14"/>
      <c r="D28" s="20"/>
    </row>
    <row r="29" spans="1:4" x14ac:dyDescent="0.25">
      <c r="B29" s="4"/>
    </row>
    <row r="30" spans="1:4" x14ac:dyDescent="0.25">
      <c r="B30" s="4"/>
    </row>
    <row r="31" spans="1:4" ht="18.75" x14ac:dyDescent="0.25">
      <c r="A31" s="93" t="s">
        <v>27</v>
      </c>
      <c r="B31" s="94"/>
      <c r="C31" s="94"/>
    </row>
    <row r="32" spans="1:4" ht="15.75" thickBot="1" x14ac:dyDescent="0.3">
      <c r="C32" s="38" t="s">
        <v>38</v>
      </c>
    </row>
    <row r="33" spans="1:3" ht="15.75" thickBot="1" x14ac:dyDescent="0.3">
      <c r="A33" s="27" t="s">
        <v>2</v>
      </c>
      <c r="B33" s="28" t="s">
        <v>0</v>
      </c>
      <c r="C33" s="29" t="s">
        <v>1</v>
      </c>
    </row>
    <row r="34" spans="1:3" ht="15.75" thickBot="1" x14ac:dyDescent="0.3">
      <c r="A34" s="33" t="s">
        <v>15</v>
      </c>
      <c r="B34" s="34">
        <f>B35</f>
        <v>8000</v>
      </c>
      <c r="C34" s="35"/>
    </row>
    <row r="35" spans="1:3" ht="30.75" thickBot="1" x14ac:dyDescent="0.3">
      <c r="A35" s="36" t="s">
        <v>34</v>
      </c>
      <c r="B35" s="22">
        <v>8000</v>
      </c>
      <c r="C35" s="23">
        <v>93</v>
      </c>
    </row>
    <row r="36" spans="1:3" ht="15.75" thickBot="1" x14ac:dyDescent="0.3">
      <c r="A36" s="33" t="s">
        <v>29</v>
      </c>
      <c r="B36" s="34">
        <f>B37</f>
        <v>2400</v>
      </c>
      <c r="C36" s="35"/>
    </row>
    <row r="37" spans="1:3" x14ac:dyDescent="0.25">
      <c r="A37" s="21" t="s">
        <v>83</v>
      </c>
      <c r="B37" s="22">
        <v>2400</v>
      </c>
      <c r="C37" s="23">
        <v>93</v>
      </c>
    </row>
    <row r="38" spans="1:3" ht="19.5" thickBot="1" x14ac:dyDescent="0.35">
      <c r="A38" s="12" t="s">
        <v>14</v>
      </c>
      <c r="B38" s="13">
        <f>B36+B34</f>
        <v>10400</v>
      </c>
      <c r="C38" s="14"/>
    </row>
    <row r="39" spans="1:3" x14ac:dyDescent="0.25">
      <c r="A39" s="16"/>
      <c r="B39" s="17"/>
    </row>
    <row r="40" spans="1:3" x14ac:dyDescent="0.25">
      <c r="A40" s="16"/>
      <c r="B40" s="17"/>
    </row>
    <row r="41" spans="1:3" x14ac:dyDescent="0.25">
      <c r="A41" s="16"/>
      <c r="B41" s="17"/>
    </row>
    <row r="42" spans="1:3" x14ac:dyDescent="0.25">
      <c r="A42" s="16"/>
      <c r="B42" s="17"/>
    </row>
    <row r="43" spans="1:3" x14ac:dyDescent="0.25">
      <c r="A43" s="16"/>
      <c r="B43" s="17"/>
    </row>
    <row r="44" spans="1:3" x14ac:dyDescent="0.25">
      <c r="A44" s="16"/>
      <c r="B44" s="17"/>
    </row>
    <row r="45" spans="1:3" x14ac:dyDescent="0.25">
      <c r="A45" s="16"/>
      <c r="B45" s="17"/>
    </row>
    <row r="46" spans="1:3" ht="18.75" x14ac:dyDescent="0.25">
      <c r="A46" s="93" t="s">
        <v>78</v>
      </c>
      <c r="B46" s="94"/>
      <c r="C46" s="94"/>
    </row>
    <row r="47" spans="1:3" ht="18.75" customHeight="1" thickBot="1" x14ac:dyDescent="0.3">
      <c r="C47" s="38" t="s">
        <v>75</v>
      </c>
    </row>
    <row r="48" spans="1:3" ht="15.75" customHeight="1" thickBot="1" x14ac:dyDescent="0.3">
      <c r="A48" s="54" t="s">
        <v>2</v>
      </c>
      <c r="B48" s="55" t="s">
        <v>0</v>
      </c>
      <c r="C48" s="56" t="s">
        <v>1</v>
      </c>
    </row>
    <row r="49" spans="1:5" ht="15" customHeight="1" x14ac:dyDescent="0.25">
      <c r="A49" s="47" t="s">
        <v>3</v>
      </c>
      <c r="B49" s="48">
        <f>SUM(B50:B50)</f>
        <v>50</v>
      </c>
      <c r="C49" s="49"/>
    </row>
    <row r="50" spans="1:5" ht="30.75" customHeight="1" thickBot="1" x14ac:dyDescent="0.3">
      <c r="A50" s="58" t="s">
        <v>81</v>
      </c>
      <c r="B50" s="51">
        <v>50</v>
      </c>
      <c r="C50" s="52">
        <v>1030</v>
      </c>
    </row>
    <row r="51" spans="1:5" ht="15" customHeight="1" x14ac:dyDescent="0.25">
      <c r="A51" s="47" t="s">
        <v>11</v>
      </c>
      <c r="B51" s="48">
        <f>SUM(B52:B55)</f>
        <v>874</v>
      </c>
      <c r="C51" s="49"/>
      <c r="E51" s="4"/>
    </row>
    <row r="52" spans="1:5" ht="30" customHeight="1" x14ac:dyDescent="0.25">
      <c r="A52" s="57" t="s">
        <v>79</v>
      </c>
      <c r="B52" s="5">
        <v>19</v>
      </c>
      <c r="C52" s="10">
        <v>1030</v>
      </c>
      <c r="E52" s="4"/>
    </row>
    <row r="53" spans="1:5" ht="30" customHeight="1" x14ac:dyDescent="0.25">
      <c r="A53" s="57" t="s">
        <v>80</v>
      </c>
      <c r="B53" s="5">
        <v>32</v>
      </c>
      <c r="C53" s="10">
        <v>1030</v>
      </c>
    </row>
    <row r="54" spans="1:5" ht="15" customHeight="1" x14ac:dyDescent="0.25">
      <c r="A54" s="9" t="s">
        <v>76</v>
      </c>
      <c r="B54" s="5">
        <v>50</v>
      </c>
      <c r="C54" s="10">
        <v>1030</v>
      </c>
    </row>
    <row r="55" spans="1:5" ht="15" customHeight="1" thickBot="1" x14ac:dyDescent="0.3">
      <c r="A55" s="50" t="s">
        <v>77</v>
      </c>
      <c r="B55" s="51">
        <v>773</v>
      </c>
      <c r="C55" s="52">
        <v>1010</v>
      </c>
      <c r="E55" s="4"/>
    </row>
    <row r="56" spans="1:5" ht="15" customHeight="1" x14ac:dyDescent="0.25">
      <c r="A56" s="47" t="s">
        <v>16</v>
      </c>
      <c r="B56" s="48">
        <f>SUM(B57)</f>
        <v>116</v>
      </c>
      <c r="C56" s="49"/>
    </row>
    <row r="57" spans="1:5" ht="15" customHeight="1" thickBot="1" x14ac:dyDescent="0.3">
      <c r="A57" s="50" t="s">
        <v>77</v>
      </c>
      <c r="B57" s="51">
        <v>116</v>
      </c>
      <c r="C57" s="52">
        <v>1010</v>
      </c>
    </row>
    <row r="58" spans="1:5" ht="19.5" thickBot="1" x14ac:dyDescent="0.35">
      <c r="A58" s="12" t="s">
        <v>14</v>
      </c>
      <c r="B58" s="13">
        <f>B49+B51+B56</f>
        <v>1040</v>
      </c>
      <c r="C58" s="14"/>
    </row>
  </sheetData>
  <mergeCells count="3">
    <mergeCell ref="A1:C1"/>
    <mergeCell ref="A31:C31"/>
    <mergeCell ref="A46:C46"/>
  </mergeCells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 differentFirst="1">
    <oddFooter>&amp;C&amp;P/&amp;N</oddFooter>
    <firstHeader>&amp;RPříloha č. 10</firstHeader>
    <firstFooter>&amp;C&amp;P/&amp;N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I16" sqref="I16"/>
    </sheetView>
  </sheetViews>
  <sheetFormatPr defaultRowHeight="15" x14ac:dyDescent="0.25"/>
  <cols>
    <col min="1" max="1" width="21" customWidth="1"/>
    <col min="2" max="2" width="15.140625" customWidth="1"/>
    <col min="3" max="3" width="14.28515625" customWidth="1"/>
    <col min="4" max="4" width="14.7109375" customWidth="1"/>
    <col min="5" max="5" width="20.5703125" customWidth="1"/>
  </cols>
  <sheetData>
    <row r="1" spans="1:5" x14ac:dyDescent="0.25">
      <c r="E1" s="38"/>
    </row>
    <row r="2" spans="1:5" x14ac:dyDescent="0.25">
      <c r="E2" s="38"/>
    </row>
    <row r="3" spans="1:5" ht="15.75" x14ac:dyDescent="0.25">
      <c r="A3" s="95" t="s">
        <v>84</v>
      </c>
      <c r="B3" s="95"/>
      <c r="C3" s="95"/>
      <c r="D3" s="95"/>
      <c r="E3" s="95"/>
    </row>
    <row r="4" spans="1:5" ht="15.75" x14ac:dyDescent="0.25">
      <c r="A4" s="95"/>
      <c r="B4" s="95"/>
      <c r="C4" s="95"/>
      <c r="D4" s="95"/>
      <c r="E4" s="95"/>
    </row>
    <row r="5" spans="1:5" ht="15.75" thickBot="1" x14ac:dyDescent="0.3">
      <c r="A5" s="39"/>
      <c r="E5" s="38" t="s">
        <v>38</v>
      </c>
    </row>
    <row r="6" spans="1:5" ht="15.75" thickBot="1" x14ac:dyDescent="0.3">
      <c r="A6" s="96" t="s">
        <v>39</v>
      </c>
      <c r="B6" s="59" t="s">
        <v>40</v>
      </c>
      <c r="C6" s="60" t="s">
        <v>41</v>
      </c>
      <c r="D6" s="61" t="s">
        <v>42</v>
      </c>
      <c r="E6" s="99" t="s">
        <v>43</v>
      </c>
    </row>
    <row r="7" spans="1:5" x14ac:dyDescent="0.25">
      <c r="A7" s="97"/>
      <c r="B7" s="102" t="s">
        <v>44</v>
      </c>
      <c r="C7" s="62"/>
      <c r="D7" s="102" t="s">
        <v>45</v>
      </c>
      <c r="E7" s="100"/>
    </row>
    <row r="8" spans="1:5" x14ac:dyDescent="0.25">
      <c r="A8" s="97"/>
      <c r="B8" s="103"/>
      <c r="C8" s="63"/>
      <c r="D8" s="103"/>
      <c r="E8" s="100"/>
    </row>
    <row r="9" spans="1:5" ht="15.75" thickBot="1" x14ac:dyDescent="0.3">
      <c r="A9" s="98"/>
      <c r="B9" s="104"/>
      <c r="C9" s="64"/>
      <c r="D9" s="104"/>
      <c r="E9" s="101"/>
    </row>
    <row r="10" spans="1:5" x14ac:dyDescent="0.25">
      <c r="A10" s="76" t="s">
        <v>46</v>
      </c>
      <c r="B10" s="65">
        <v>877</v>
      </c>
      <c r="C10" s="66">
        <f>2000+5100+250</f>
        <v>7350</v>
      </c>
      <c r="D10" s="67">
        <v>277</v>
      </c>
      <c r="E10" s="77">
        <f>SUM(B10+C10+D10)</f>
        <v>8504</v>
      </c>
    </row>
    <row r="11" spans="1:5" x14ac:dyDescent="0.25">
      <c r="A11" s="78" t="s">
        <v>4</v>
      </c>
      <c r="B11" s="68">
        <v>284</v>
      </c>
      <c r="C11" s="69">
        <v>8300</v>
      </c>
      <c r="D11" s="70">
        <v>154</v>
      </c>
      <c r="E11" s="77">
        <f t="shared" ref="E11:E32" si="0">SUM(B11+C11+D11)</f>
        <v>8738</v>
      </c>
    </row>
    <row r="12" spans="1:5" x14ac:dyDescent="0.25">
      <c r="A12" s="78" t="s">
        <v>5</v>
      </c>
      <c r="B12" s="68">
        <v>1676</v>
      </c>
      <c r="C12" s="69">
        <v>3000</v>
      </c>
      <c r="D12" s="70">
        <v>518</v>
      </c>
      <c r="E12" s="77">
        <f t="shared" si="0"/>
        <v>5194</v>
      </c>
    </row>
    <row r="13" spans="1:5" x14ac:dyDescent="0.25">
      <c r="A13" s="78" t="s">
        <v>6</v>
      </c>
      <c r="B13" s="68">
        <v>1263</v>
      </c>
      <c r="C13" s="69">
        <v>0</v>
      </c>
      <c r="D13" s="70">
        <v>280</v>
      </c>
      <c r="E13" s="77">
        <f t="shared" si="0"/>
        <v>1543</v>
      </c>
    </row>
    <row r="14" spans="1:5" x14ac:dyDescent="0.25">
      <c r="A14" s="78" t="s">
        <v>47</v>
      </c>
      <c r="B14" s="68">
        <v>39</v>
      </c>
      <c r="C14" s="69">
        <v>0</v>
      </c>
      <c r="D14" s="70">
        <v>0</v>
      </c>
      <c r="E14" s="77">
        <f t="shared" si="0"/>
        <v>39</v>
      </c>
    </row>
    <row r="15" spans="1:5" x14ac:dyDescent="0.25">
      <c r="A15" s="78" t="s">
        <v>7</v>
      </c>
      <c r="B15" s="68">
        <v>110</v>
      </c>
      <c r="C15" s="69">
        <v>0</v>
      </c>
      <c r="D15" s="70">
        <v>50</v>
      </c>
      <c r="E15" s="77">
        <f t="shared" si="0"/>
        <v>160</v>
      </c>
    </row>
    <row r="16" spans="1:5" x14ac:dyDescent="0.25">
      <c r="A16" s="78" t="s">
        <v>48</v>
      </c>
      <c r="B16" s="68">
        <v>106</v>
      </c>
      <c r="C16" s="69">
        <v>0</v>
      </c>
      <c r="D16" s="70">
        <v>7</v>
      </c>
      <c r="E16" s="77">
        <f t="shared" si="0"/>
        <v>113</v>
      </c>
    </row>
    <row r="17" spans="1:5" x14ac:dyDescent="0.25">
      <c r="A17" s="78" t="s">
        <v>8</v>
      </c>
      <c r="B17" s="68">
        <v>0</v>
      </c>
      <c r="C17" s="69">
        <v>0</v>
      </c>
      <c r="D17" s="70">
        <v>0</v>
      </c>
      <c r="E17" s="77">
        <f t="shared" si="0"/>
        <v>0</v>
      </c>
    </row>
    <row r="18" spans="1:5" x14ac:dyDescent="0.25">
      <c r="A18" s="78" t="s">
        <v>49</v>
      </c>
      <c r="B18" s="68">
        <v>122</v>
      </c>
      <c r="C18" s="69">
        <v>0</v>
      </c>
      <c r="D18" s="70">
        <v>107</v>
      </c>
      <c r="E18" s="77">
        <f t="shared" si="0"/>
        <v>229</v>
      </c>
    </row>
    <row r="19" spans="1:5" x14ac:dyDescent="0.25">
      <c r="A19" s="78" t="s">
        <v>15</v>
      </c>
      <c r="B19" s="68">
        <v>74</v>
      </c>
      <c r="C19" s="69">
        <v>0</v>
      </c>
      <c r="D19" s="70">
        <v>0</v>
      </c>
      <c r="E19" s="77">
        <f t="shared" si="0"/>
        <v>74</v>
      </c>
    </row>
    <row r="20" spans="1:5" x14ac:dyDescent="0.25">
      <c r="A20" s="78" t="s">
        <v>50</v>
      </c>
      <c r="B20" s="68">
        <v>37</v>
      </c>
      <c r="C20" s="69">
        <v>0</v>
      </c>
      <c r="D20" s="70">
        <v>4</v>
      </c>
      <c r="E20" s="77">
        <f t="shared" si="0"/>
        <v>41</v>
      </c>
    </row>
    <row r="21" spans="1:5" x14ac:dyDescent="0.25">
      <c r="A21" s="78" t="s">
        <v>51</v>
      </c>
      <c r="B21" s="68">
        <v>39</v>
      </c>
      <c r="C21" s="69">
        <v>0</v>
      </c>
      <c r="D21" s="70">
        <v>0</v>
      </c>
      <c r="E21" s="77">
        <f t="shared" si="0"/>
        <v>39</v>
      </c>
    </row>
    <row r="22" spans="1:5" x14ac:dyDescent="0.25">
      <c r="A22" s="78" t="s">
        <v>9</v>
      </c>
      <c r="B22" s="68">
        <v>0</v>
      </c>
      <c r="C22" s="69">
        <v>0</v>
      </c>
      <c r="D22" s="70">
        <v>0</v>
      </c>
      <c r="E22" s="77">
        <f t="shared" si="0"/>
        <v>0</v>
      </c>
    </row>
    <row r="23" spans="1:5" x14ac:dyDescent="0.25">
      <c r="A23" s="78" t="s">
        <v>10</v>
      </c>
      <c r="B23" s="68">
        <v>40</v>
      </c>
      <c r="C23" s="69">
        <v>0</v>
      </c>
      <c r="D23" s="70">
        <v>0</v>
      </c>
      <c r="E23" s="77">
        <f t="shared" si="0"/>
        <v>40</v>
      </c>
    </row>
    <row r="24" spans="1:5" x14ac:dyDescent="0.25">
      <c r="A24" s="78" t="s">
        <v>16</v>
      </c>
      <c r="B24" s="68">
        <v>67</v>
      </c>
      <c r="C24" s="69">
        <v>0</v>
      </c>
      <c r="D24" s="70">
        <v>9</v>
      </c>
      <c r="E24" s="77">
        <f t="shared" si="0"/>
        <v>76</v>
      </c>
    </row>
    <row r="25" spans="1:5" x14ac:dyDescent="0.25">
      <c r="A25" s="79" t="s">
        <v>11</v>
      </c>
      <c r="B25" s="68">
        <v>102</v>
      </c>
      <c r="C25" s="69">
        <v>0</v>
      </c>
      <c r="D25" s="70">
        <v>65</v>
      </c>
      <c r="E25" s="77">
        <f t="shared" si="0"/>
        <v>167</v>
      </c>
    </row>
    <row r="26" spans="1:5" x14ac:dyDescent="0.25">
      <c r="A26" s="78" t="s">
        <v>52</v>
      </c>
      <c r="B26" s="68">
        <v>72</v>
      </c>
      <c r="C26" s="69">
        <v>0</v>
      </c>
      <c r="D26" s="70">
        <v>5</v>
      </c>
      <c r="E26" s="77">
        <f t="shared" si="0"/>
        <v>77</v>
      </c>
    </row>
    <row r="27" spans="1:5" x14ac:dyDescent="0.25">
      <c r="A27" s="78" t="s">
        <v>53</v>
      </c>
      <c r="B27" s="68">
        <v>0</v>
      </c>
      <c r="C27" s="69">
        <v>0</v>
      </c>
      <c r="D27" s="70">
        <v>0</v>
      </c>
      <c r="E27" s="77">
        <f t="shared" si="0"/>
        <v>0</v>
      </c>
    </row>
    <row r="28" spans="1:5" x14ac:dyDescent="0.25">
      <c r="A28" s="78" t="s">
        <v>12</v>
      </c>
      <c r="B28" s="68">
        <v>83</v>
      </c>
      <c r="C28" s="69">
        <v>0</v>
      </c>
      <c r="D28" s="70">
        <v>0</v>
      </c>
      <c r="E28" s="77">
        <f t="shared" si="0"/>
        <v>83</v>
      </c>
    </row>
    <row r="29" spans="1:5" x14ac:dyDescent="0.25">
      <c r="A29" s="78" t="s">
        <v>54</v>
      </c>
      <c r="B29" s="68">
        <v>90</v>
      </c>
      <c r="C29" s="69">
        <v>0</v>
      </c>
      <c r="D29" s="70">
        <v>22</v>
      </c>
      <c r="E29" s="77">
        <f t="shared" si="0"/>
        <v>112</v>
      </c>
    </row>
    <row r="30" spans="1:5" x14ac:dyDescent="0.25">
      <c r="A30" s="78" t="s">
        <v>17</v>
      </c>
      <c r="B30" s="68">
        <v>92</v>
      </c>
      <c r="C30" s="69">
        <v>1220</v>
      </c>
      <c r="D30" s="70">
        <v>14</v>
      </c>
      <c r="E30" s="77">
        <f t="shared" si="0"/>
        <v>1326</v>
      </c>
    </row>
    <row r="31" spans="1:5" x14ac:dyDescent="0.25">
      <c r="A31" s="78" t="s">
        <v>31</v>
      </c>
      <c r="B31" s="68">
        <v>0</v>
      </c>
      <c r="C31" s="71">
        <v>0</v>
      </c>
      <c r="D31" s="72">
        <v>0</v>
      </c>
      <c r="E31" s="77">
        <f t="shared" si="0"/>
        <v>0</v>
      </c>
    </row>
    <row r="32" spans="1:5" ht="15.75" thickBot="1" x14ac:dyDescent="0.3">
      <c r="A32" s="80" t="s">
        <v>13</v>
      </c>
      <c r="B32" s="73">
        <v>0</v>
      </c>
      <c r="C32" s="74">
        <v>0</v>
      </c>
      <c r="D32" s="75">
        <v>0</v>
      </c>
      <c r="E32" s="81">
        <f t="shared" si="0"/>
        <v>0</v>
      </c>
    </row>
    <row r="33" spans="1:5" ht="16.5" thickTop="1" thickBot="1" x14ac:dyDescent="0.3">
      <c r="A33" s="82" t="s">
        <v>55</v>
      </c>
      <c r="B33" s="83">
        <f>SUM(B10:B32)</f>
        <v>5173</v>
      </c>
      <c r="C33" s="84">
        <f>SUM(C10:C32)</f>
        <v>19870</v>
      </c>
      <c r="D33" s="85">
        <f>SUM(D10:D32)</f>
        <v>1512</v>
      </c>
      <c r="E33" s="86">
        <f>SUM(E10:E32)</f>
        <v>26555</v>
      </c>
    </row>
    <row r="34" spans="1:5" x14ac:dyDescent="0.25">
      <c r="A34" s="40"/>
      <c r="B34" s="41"/>
      <c r="C34" s="41"/>
      <c r="D34" s="42"/>
      <c r="E34" s="41"/>
    </row>
    <row r="35" spans="1:5" x14ac:dyDescent="0.25">
      <c r="A35" s="43" t="s">
        <v>41</v>
      </c>
      <c r="E35" s="41"/>
    </row>
    <row r="36" spans="1:5" x14ac:dyDescent="0.25">
      <c r="A36" s="44" t="s">
        <v>56</v>
      </c>
      <c r="E36" s="41"/>
    </row>
    <row r="37" spans="1:5" x14ac:dyDescent="0.25">
      <c r="A37" s="45" t="s">
        <v>57</v>
      </c>
      <c r="E37" s="4"/>
    </row>
    <row r="38" spans="1:5" x14ac:dyDescent="0.25">
      <c r="A38" s="45" t="s">
        <v>58</v>
      </c>
      <c r="E38" s="4"/>
    </row>
    <row r="39" spans="1:5" x14ac:dyDescent="0.25">
      <c r="A39" s="45" t="s">
        <v>59</v>
      </c>
    </row>
    <row r="40" spans="1:5" x14ac:dyDescent="0.25">
      <c r="A40" s="46" t="s">
        <v>60</v>
      </c>
    </row>
  </sheetData>
  <mergeCells count="6">
    <mergeCell ref="A3:E3"/>
    <mergeCell ref="A4:E4"/>
    <mergeCell ref="A6:A9"/>
    <mergeCell ref="E6:E9"/>
    <mergeCell ref="B7:B9"/>
    <mergeCell ref="D7:D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abSelected="1" workbookViewId="0">
      <selection activeCell="F8" sqref="F8"/>
    </sheetView>
  </sheetViews>
  <sheetFormatPr defaultRowHeight="15" x14ac:dyDescent="0.25"/>
  <cols>
    <col min="1" max="1" width="55.28515625" customWidth="1"/>
    <col min="2" max="2" width="12.42578125" customWidth="1"/>
    <col min="3" max="3" width="12.28515625" customWidth="1"/>
  </cols>
  <sheetData>
    <row r="1" spans="1:3" ht="18.75" x14ac:dyDescent="0.25">
      <c r="A1" s="93" t="s">
        <v>61</v>
      </c>
      <c r="B1" s="94"/>
      <c r="C1" s="94"/>
    </row>
    <row r="2" spans="1:3" ht="15.75" thickBot="1" x14ac:dyDescent="0.3">
      <c r="C2" s="38" t="s">
        <v>38</v>
      </c>
    </row>
    <row r="3" spans="1:3" x14ac:dyDescent="0.25">
      <c r="A3" s="6" t="s">
        <v>2</v>
      </c>
      <c r="B3" s="7" t="s">
        <v>0</v>
      </c>
      <c r="C3" s="8" t="s">
        <v>1</v>
      </c>
    </row>
    <row r="4" spans="1:3" x14ac:dyDescent="0.25">
      <c r="A4" s="47" t="s">
        <v>3</v>
      </c>
      <c r="B4" s="48">
        <f>B5</f>
        <v>1118</v>
      </c>
      <c r="C4" s="49"/>
    </row>
    <row r="5" spans="1:3" ht="15.75" thickBot="1" x14ac:dyDescent="0.3">
      <c r="A5" s="87" t="s">
        <v>62</v>
      </c>
      <c r="B5" s="88">
        <v>1118</v>
      </c>
      <c r="C5" s="89">
        <v>3636</v>
      </c>
    </row>
    <row r="6" spans="1:3" x14ac:dyDescent="0.25">
      <c r="A6" s="47" t="s">
        <v>4</v>
      </c>
      <c r="B6" s="48">
        <f>SUM(B7:B9)</f>
        <v>902</v>
      </c>
      <c r="C6" s="49"/>
    </row>
    <row r="7" spans="1:3" x14ac:dyDescent="0.25">
      <c r="A7" s="9" t="s">
        <v>63</v>
      </c>
      <c r="B7" s="5">
        <v>755</v>
      </c>
      <c r="C7" s="10">
        <v>3500</v>
      </c>
    </row>
    <row r="8" spans="1:3" x14ac:dyDescent="0.25">
      <c r="A8" s="9" t="s">
        <v>64</v>
      </c>
      <c r="B8" s="5">
        <v>76</v>
      </c>
      <c r="C8" s="10">
        <v>3500</v>
      </c>
    </row>
    <row r="9" spans="1:3" ht="15.75" thickBot="1" x14ac:dyDescent="0.3">
      <c r="A9" s="50" t="s">
        <v>65</v>
      </c>
      <c r="B9" s="51">
        <v>71</v>
      </c>
      <c r="C9" s="52">
        <v>3500</v>
      </c>
    </row>
    <row r="10" spans="1:3" x14ac:dyDescent="0.25">
      <c r="A10" s="47" t="s">
        <v>5</v>
      </c>
      <c r="B10" s="48">
        <f>B11</f>
        <v>174</v>
      </c>
      <c r="C10" s="49"/>
    </row>
    <row r="11" spans="1:3" x14ac:dyDescent="0.25">
      <c r="A11" s="9" t="s">
        <v>66</v>
      </c>
      <c r="B11" s="5">
        <v>174</v>
      </c>
      <c r="C11" s="10">
        <v>3500</v>
      </c>
    </row>
    <row r="12" spans="1:3" x14ac:dyDescent="0.25">
      <c r="A12" s="47" t="s">
        <v>6</v>
      </c>
      <c r="B12" s="48">
        <f>B13</f>
        <v>1000</v>
      </c>
      <c r="C12" s="49"/>
    </row>
    <row r="13" spans="1:3" ht="15.75" thickBot="1" x14ac:dyDescent="0.3">
      <c r="A13" s="50" t="s">
        <v>67</v>
      </c>
      <c r="B13" s="51">
        <v>1000</v>
      </c>
      <c r="C13" s="52">
        <v>3500</v>
      </c>
    </row>
    <row r="14" spans="1:3" x14ac:dyDescent="0.25">
      <c r="A14" s="47" t="s">
        <v>50</v>
      </c>
      <c r="B14" s="48">
        <v>2000</v>
      </c>
      <c r="C14" s="49"/>
    </row>
    <row r="15" spans="1:3" ht="15.75" thickBot="1" x14ac:dyDescent="0.3">
      <c r="A15" s="50" t="s">
        <v>85</v>
      </c>
      <c r="B15" s="51">
        <v>2000</v>
      </c>
      <c r="C15" s="52">
        <v>6330</v>
      </c>
    </row>
    <row r="16" spans="1:3" x14ac:dyDescent="0.25">
      <c r="A16" s="47" t="s">
        <v>9</v>
      </c>
      <c r="B16" s="48">
        <f>B17+B18+B19</f>
        <v>5207</v>
      </c>
      <c r="C16" s="49"/>
    </row>
    <row r="17" spans="1:3" x14ac:dyDescent="0.25">
      <c r="A17" s="9" t="s">
        <v>68</v>
      </c>
      <c r="B17" s="5">
        <v>939</v>
      </c>
      <c r="C17" s="10">
        <v>1030</v>
      </c>
    </row>
    <row r="18" spans="1:3" x14ac:dyDescent="0.25">
      <c r="A18" s="9" t="s">
        <v>69</v>
      </c>
      <c r="B18" s="5">
        <v>146</v>
      </c>
      <c r="C18" s="10">
        <v>3500</v>
      </c>
    </row>
    <row r="19" spans="1:3" ht="15.75" thickBot="1" x14ac:dyDescent="0.3">
      <c r="A19" s="50" t="s">
        <v>18</v>
      </c>
      <c r="B19" s="51">
        <v>4122</v>
      </c>
      <c r="C19" s="52">
        <v>3500</v>
      </c>
    </row>
    <row r="20" spans="1:3" x14ac:dyDescent="0.25">
      <c r="A20" s="47" t="s">
        <v>10</v>
      </c>
      <c r="B20" s="48">
        <f>SUM(B21)</f>
        <v>728</v>
      </c>
      <c r="C20" s="49"/>
    </row>
    <row r="21" spans="1:3" ht="15.75" thickBot="1" x14ac:dyDescent="0.3">
      <c r="A21" s="50" t="s">
        <v>70</v>
      </c>
      <c r="B21" s="51">
        <v>728</v>
      </c>
      <c r="C21" s="52">
        <v>3500</v>
      </c>
    </row>
    <row r="22" spans="1:3" x14ac:dyDescent="0.25">
      <c r="A22" s="47" t="s">
        <v>13</v>
      </c>
      <c r="B22" s="48">
        <f>B23</f>
        <v>806</v>
      </c>
      <c r="C22" s="49"/>
    </row>
    <row r="23" spans="1:3" ht="15.75" thickBot="1" x14ac:dyDescent="0.3">
      <c r="A23" s="50" t="s">
        <v>71</v>
      </c>
      <c r="B23" s="51">
        <v>806</v>
      </c>
      <c r="C23" s="52">
        <v>3500</v>
      </c>
    </row>
    <row r="24" spans="1:3" ht="19.5" thickBot="1" x14ac:dyDescent="0.35">
      <c r="A24" s="12" t="s">
        <v>14</v>
      </c>
      <c r="B24" s="13">
        <f>B4+B6+B10+B12+B16+B20+B23+B14</f>
        <v>11935</v>
      </c>
      <c r="C24" s="14"/>
    </row>
    <row r="27" spans="1:3" ht="18.75" x14ac:dyDescent="0.25">
      <c r="A27" s="93" t="s">
        <v>72</v>
      </c>
      <c r="B27" s="94"/>
      <c r="C27" s="94"/>
    </row>
    <row r="28" spans="1:3" ht="15.75" thickBot="1" x14ac:dyDescent="0.3">
      <c r="C28" s="38" t="s">
        <v>38</v>
      </c>
    </row>
    <row r="29" spans="1:3" x14ac:dyDescent="0.25">
      <c r="A29" s="6" t="s">
        <v>2</v>
      </c>
      <c r="B29" s="7" t="s">
        <v>0</v>
      </c>
      <c r="C29" s="8" t="s">
        <v>1</v>
      </c>
    </row>
    <row r="30" spans="1:3" x14ac:dyDescent="0.25">
      <c r="A30" s="47" t="s">
        <v>15</v>
      </c>
      <c r="B30" s="48">
        <f>SUM(B31:B32)</f>
        <v>7920</v>
      </c>
      <c r="C30" s="49"/>
    </row>
    <row r="31" spans="1:3" x14ac:dyDescent="0.25">
      <c r="A31" s="92" t="s">
        <v>86</v>
      </c>
      <c r="B31" s="90">
        <v>2000</v>
      </c>
      <c r="C31" s="91">
        <v>6330</v>
      </c>
    </row>
    <row r="32" spans="1:3" ht="15.75" thickBot="1" x14ac:dyDescent="0.3">
      <c r="A32" s="53" t="s">
        <v>73</v>
      </c>
      <c r="B32" s="88">
        <v>5920</v>
      </c>
      <c r="C32" s="52">
        <v>93</v>
      </c>
    </row>
    <row r="33" spans="1:3" x14ac:dyDescent="0.25">
      <c r="A33" s="47" t="s">
        <v>10</v>
      </c>
      <c r="B33" s="48">
        <v>1232</v>
      </c>
      <c r="C33" s="49"/>
    </row>
    <row r="34" spans="1:3" ht="15.75" thickBot="1" x14ac:dyDescent="0.3">
      <c r="A34" s="53" t="s">
        <v>74</v>
      </c>
      <c r="B34" s="88">
        <v>1232</v>
      </c>
      <c r="C34" s="52">
        <v>93</v>
      </c>
    </row>
    <row r="35" spans="1:3" ht="19.5" thickBot="1" x14ac:dyDescent="0.35">
      <c r="A35" s="12" t="s">
        <v>14</v>
      </c>
      <c r="B35" s="13">
        <f>SUM(B30+B33)</f>
        <v>9152</v>
      </c>
      <c r="C35" s="14"/>
    </row>
  </sheetData>
  <mergeCells count="2">
    <mergeCell ref="A1:C1"/>
    <mergeCell ref="A27:C27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účelové inv.a neinv. dotace</vt:lpstr>
      <vt:lpstr>účel.neinv.prav.</vt:lpstr>
      <vt:lpstr>převody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dannhoferovair</dc:creator>
  <cp:lastModifiedBy>Dannhoferová Irena</cp:lastModifiedBy>
  <cp:lastPrinted>2019-11-20T09:37:41Z</cp:lastPrinted>
  <dcterms:created xsi:type="dcterms:W3CDTF">2018-11-09T13:19:28Z</dcterms:created>
  <dcterms:modified xsi:type="dcterms:W3CDTF">2019-12-31T13:50:30Z</dcterms:modified>
</cp:coreProperties>
</file>