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23250" windowHeight="11655" activeTab="0"/>
  </bookViews>
  <sheets>
    <sheet name="Sumář" sheetId="1" r:id="rId1"/>
    <sheet name="Podle §" sheetId="2" r:id="rId2"/>
    <sheet name="Rozdíl" sheetId="3" state="hidden" r:id="rId3"/>
    <sheet name="List1" sheetId="4" r:id="rId4"/>
  </sheets>
  <definedNames>
    <definedName name="_xlnm.Print_Titles" localSheetId="1">'Podle §'!$1:$5</definedName>
    <definedName name="_xlnm.Print_Area" localSheetId="1">'Podle §'!$A$1:$Y$555</definedName>
    <definedName name="_xlnm.Print_Area" localSheetId="0">'Sumář'!$A$1:$I$83</definedName>
  </definedNames>
  <calcPr fullCalcOnLoad="1"/>
</workbook>
</file>

<file path=xl/sharedStrings.xml><?xml version="1.0" encoding="utf-8"?>
<sst xmlns="http://schemas.openxmlformats.org/spreadsheetml/2006/main" count="2512" uniqueCount="1163">
  <si>
    <t>§</t>
  </si>
  <si>
    <t>HS</t>
  </si>
  <si>
    <t>IT</t>
  </si>
  <si>
    <t>MJ</t>
  </si>
  <si>
    <t>OD</t>
  </si>
  <si>
    <t>OI</t>
  </si>
  <si>
    <t>HRA</t>
  </si>
  <si>
    <t>KPO</t>
  </si>
  <si>
    <t>MHH</t>
  </si>
  <si>
    <t>MIC</t>
  </si>
  <si>
    <t>MOP</t>
  </si>
  <si>
    <t>MPO</t>
  </si>
  <si>
    <t>MSK</t>
  </si>
  <si>
    <t>NBE</t>
  </si>
  <si>
    <t>NVE</t>
  </si>
  <si>
    <t>OJI</t>
  </si>
  <si>
    <t>ORJ</t>
  </si>
  <si>
    <t>OSR</t>
  </si>
  <si>
    <t>OVA</t>
  </si>
  <si>
    <t>Org</t>
  </si>
  <si>
    <t>PET</t>
  </si>
  <si>
    <t>PLE</t>
  </si>
  <si>
    <t>POL</t>
  </si>
  <si>
    <t>POR</t>
  </si>
  <si>
    <t>PRO</t>
  </si>
  <si>
    <t>PUS</t>
  </si>
  <si>
    <t>RAB</t>
  </si>
  <si>
    <t>Rok</t>
  </si>
  <si>
    <t>SBE</t>
  </si>
  <si>
    <t>SLO</t>
  </si>
  <si>
    <t>SVI</t>
  </si>
  <si>
    <t>TRE</t>
  </si>
  <si>
    <t>VIT</t>
  </si>
  <si>
    <t>JINE</t>
  </si>
  <si>
    <t>Pol.</t>
  </si>
  <si>
    <t>OŽP</t>
  </si>
  <si>
    <t>ŠaS</t>
  </si>
  <si>
    <t>0017/19</t>
  </si>
  <si>
    <t>0020/19</t>
  </si>
  <si>
    <t>0021/17</t>
  </si>
  <si>
    <t>0028/17</t>
  </si>
  <si>
    <t>0039/19</t>
  </si>
  <si>
    <t>0044/18</t>
  </si>
  <si>
    <t>0045/18</t>
  </si>
  <si>
    <t>0049/18</t>
  </si>
  <si>
    <t>0064/19</t>
  </si>
  <si>
    <t>0080/19</t>
  </si>
  <si>
    <t>0081/19</t>
  </si>
  <si>
    <t>0082/18</t>
  </si>
  <si>
    <t>0088/18</t>
  </si>
  <si>
    <t>0090/18</t>
  </si>
  <si>
    <t>0091/17</t>
  </si>
  <si>
    <t>0091/18</t>
  </si>
  <si>
    <t>0092/18</t>
  </si>
  <si>
    <t>0093/18</t>
  </si>
  <si>
    <t>0093/19</t>
  </si>
  <si>
    <t>0095/18</t>
  </si>
  <si>
    <t>0096/18</t>
  </si>
  <si>
    <t>0096/19</t>
  </si>
  <si>
    <t>0097/19</t>
  </si>
  <si>
    <t>0098/19</t>
  </si>
  <si>
    <t>0099/19</t>
  </si>
  <si>
    <t>0101/19</t>
  </si>
  <si>
    <t>0102/19</t>
  </si>
  <si>
    <t>0103/19</t>
  </si>
  <si>
    <t>0106/19</t>
  </si>
  <si>
    <t>0108/16</t>
  </si>
  <si>
    <t>0110/19</t>
  </si>
  <si>
    <t>0113/16</t>
  </si>
  <si>
    <t>0115/19</t>
  </si>
  <si>
    <t>0121/19</t>
  </si>
  <si>
    <t>0122/19</t>
  </si>
  <si>
    <t>0123/19</t>
  </si>
  <si>
    <t>0124/19</t>
  </si>
  <si>
    <t>0125/19</t>
  </si>
  <si>
    <t>0126/19</t>
  </si>
  <si>
    <t>0127/19</t>
  </si>
  <si>
    <t>0128/19</t>
  </si>
  <si>
    <t>0129/19</t>
  </si>
  <si>
    <t>0132/19</t>
  </si>
  <si>
    <t>0133/19</t>
  </si>
  <si>
    <t>0135/19</t>
  </si>
  <si>
    <t>0137/19</t>
  </si>
  <si>
    <t>0138/18</t>
  </si>
  <si>
    <t>0140/19</t>
  </si>
  <si>
    <t>0142/19</t>
  </si>
  <si>
    <t>0143/19</t>
  </si>
  <si>
    <t>0145/19</t>
  </si>
  <si>
    <t>0147/19</t>
  </si>
  <si>
    <t>0151/16</t>
  </si>
  <si>
    <t>0151/19</t>
  </si>
  <si>
    <t>0153/19</t>
  </si>
  <si>
    <t>0154/19</t>
  </si>
  <si>
    <t>0158/19</t>
  </si>
  <si>
    <t>0161/19</t>
  </si>
  <si>
    <t>0164/19</t>
  </si>
  <si>
    <t>0167/19</t>
  </si>
  <si>
    <t>0169/19</t>
  </si>
  <si>
    <t>0170/19</t>
  </si>
  <si>
    <t>0171/19</t>
  </si>
  <si>
    <t>0172/19</t>
  </si>
  <si>
    <t>0173/19</t>
  </si>
  <si>
    <t>0175/19</t>
  </si>
  <si>
    <t>0176/19</t>
  </si>
  <si>
    <t>0177/19</t>
  </si>
  <si>
    <t>0178/19</t>
  </si>
  <si>
    <t>0179/19</t>
  </si>
  <si>
    <t>0180/19</t>
  </si>
  <si>
    <t>0181/19</t>
  </si>
  <si>
    <t>0182/19</t>
  </si>
  <si>
    <t>0183/19</t>
  </si>
  <si>
    <t>0184/19</t>
  </si>
  <si>
    <t>0186/19</t>
  </si>
  <si>
    <t>0187/19</t>
  </si>
  <si>
    <t>0188/19</t>
  </si>
  <si>
    <t>0189/19</t>
  </si>
  <si>
    <t>0190/19</t>
  </si>
  <si>
    <t>0191/19</t>
  </si>
  <si>
    <t>0194/19</t>
  </si>
  <si>
    <t>0195/19</t>
  </si>
  <si>
    <t>0196/19</t>
  </si>
  <si>
    <t>0198/19</t>
  </si>
  <si>
    <t>0200/19</t>
  </si>
  <si>
    <t>0201/19</t>
  </si>
  <si>
    <t>0204/19</t>
  </si>
  <si>
    <t>0207/19</t>
  </si>
  <si>
    <t>0208/19</t>
  </si>
  <si>
    <t>0211/19</t>
  </si>
  <si>
    <t>0213/16</t>
  </si>
  <si>
    <t>0214/19</t>
  </si>
  <si>
    <t>0220/19</t>
  </si>
  <si>
    <t>0225/19</t>
  </si>
  <si>
    <t>0227/19</t>
  </si>
  <si>
    <t>0229/19</t>
  </si>
  <si>
    <t>0231/19</t>
  </si>
  <si>
    <t>0233/19</t>
  </si>
  <si>
    <t>0236/19</t>
  </si>
  <si>
    <t>0237/19</t>
  </si>
  <si>
    <t>0239/19</t>
  </si>
  <si>
    <t>0240/19</t>
  </si>
  <si>
    <t>0242/19</t>
  </si>
  <si>
    <t>0245/19</t>
  </si>
  <si>
    <t>0250/19</t>
  </si>
  <si>
    <t>0251/19</t>
  </si>
  <si>
    <t>0254/19</t>
  </si>
  <si>
    <t>0256/19</t>
  </si>
  <si>
    <t>0257/19</t>
  </si>
  <si>
    <t>0258/19</t>
  </si>
  <si>
    <t>0259/19</t>
  </si>
  <si>
    <t>0261/19</t>
  </si>
  <si>
    <t>0263/19</t>
  </si>
  <si>
    <t>0265/19</t>
  </si>
  <si>
    <t>0266/19</t>
  </si>
  <si>
    <t>0267/19</t>
  </si>
  <si>
    <t>0268/19</t>
  </si>
  <si>
    <t>0275/19</t>
  </si>
  <si>
    <t>0277/19</t>
  </si>
  <si>
    <t>0278/19</t>
  </si>
  <si>
    <t>0279/19</t>
  </si>
  <si>
    <t>0280/19</t>
  </si>
  <si>
    <t>0282/19</t>
  </si>
  <si>
    <t>0290/19</t>
  </si>
  <si>
    <t>0297/19</t>
  </si>
  <si>
    <t>0302/19</t>
  </si>
  <si>
    <t>0305/19</t>
  </si>
  <si>
    <t>0306/19</t>
  </si>
  <si>
    <t>0307/19</t>
  </si>
  <si>
    <t>0308/19</t>
  </si>
  <si>
    <t>0309/19</t>
  </si>
  <si>
    <t>0310/19</t>
  </si>
  <si>
    <t>0312/19</t>
  </si>
  <si>
    <t>0313/19</t>
  </si>
  <si>
    <t>0315/19</t>
  </si>
  <si>
    <t>0323/19</t>
  </si>
  <si>
    <t>0324/19</t>
  </si>
  <si>
    <t>0325/19</t>
  </si>
  <si>
    <t>0326/19</t>
  </si>
  <si>
    <t>0328/19</t>
  </si>
  <si>
    <t>0331/12</t>
  </si>
  <si>
    <t>0340/19</t>
  </si>
  <si>
    <t>0346/19</t>
  </si>
  <si>
    <t>0351/19</t>
  </si>
  <si>
    <t>0353/19</t>
  </si>
  <si>
    <t>0360/19</t>
  </si>
  <si>
    <t>0388/19</t>
  </si>
  <si>
    <t>0395/19</t>
  </si>
  <si>
    <t>0412/19</t>
  </si>
  <si>
    <t>0413/19</t>
  </si>
  <si>
    <t>0422/19</t>
  </si>
  <si>
    <t>0449/19</t>
  </si>
  <si>
    <t>0473/19</t>
  </si>
  <si>
    <t>0483/19</t>
  </si>
  <si>
    <t>0484/19</t>
  </si>
  <si>
    <t>0485/19</t>
  </si>
  <si>
    <t>0497/19</t>
  </si>
  <si>
    <t>0512/19</t>
  </si>
  <si>
    <t>0521/19</t>
  </si>
  <si>
    <t>0532/19</t>
  </si>
  <si>
    <t>0533/19</t>
  </si>
  <si>
    <t>0536/19</t>
  </si>
  <si>
    <t>0548/19</t>
  </si>
  <si>
    <t>0549/19</t>
  </si>
  <si>
    <t>0561/19</t>
  </si>
  <si>
    <t>0562/19</t>
  </si>
  <si>
    <t>0563/19</t>
  </si>
  <si>
    <t>0570/19</t>
  </si>
  <si>
    <t>0571/19</t>
  </si>
  <si>
    <t>0572/19</t>
  </si>
  <si>
    <t>0573/19</t>
  </si>
  <si>
    <t>0585/19</t>
  </si>
  <si>
    <t>0603/19</t>
  </si>
  <si>
    <t>0612/19</t>
  </si>
  <si>
    <t>0613/19</t>
  </si>
  <si>
    <t>0631/19</t>
  </si>
  <si>
    <t>0647/19</t>
  </si>
  <si>
    <t>0649/19</t>
  </si>
  <si>
    <t>0679/19</t>
  </si>
  <si>
    <t>0691/19</t>
  </si>
  <si>
    <t>0694/19</t>
  </si>
  <si>
    <t>0695/19</t>
  </si>
  <si>
    <t>0705/19</t>
  </si>
  <si>
    <t>0709/19</t>
  </si>
  <si>
    <t>0738/19</t>
  </si>
  <si>
    <t>0745/19</t>
  </si>
  <si>
    <t>0780/19</t>
  </si>
  <si>
    <t>0784/19</t>
  </si>
  <si>
    <t>0856/19</t>
  </si>
  <si>
    <t>0858/19</t>
  </si>
  <si>
    <t>0890/19</t>
  </si>
  <si>
    <t>0902/19</t>
  </si>
  <si>
    <t>0909/19</t>
  </si>
  <si>
    <t>0910/19</t>
  </si>
  <si>
    <t>0947/19</t>
  </si>
  <si>
    <t>0951/19</t>
  </si>
  <si>
    <t>0964/19</t>
  </si>
  <si>
    <t>0980/19</t>
  </si>
  <si>
    <t>0989/19</t>
  </si>
  <si>
    <t>0990/19</t>
  </si>
  <si>
    <t>0991/19</t>
  </si>
  <si>
    <t>0992/19</t>
  </si>
  <si>
    <t>0993/19</t>
  </si>
  <si>
    <t>1008/19</t>
  </si>
  <si>
    <t>1010/19</t>
  </si>
  <si>
    <t>1016/19</t>
  </si>
  <si>
    <t>1054/19</t>
  </si>
  <si>
    <t>1061/19</t>
  </si>
  <si>
    <t>1079/19</t>
  </si>
  <si>
    <t>1081/19</t>
  </si>
  <si>
    <t>1098/19</t>
  </si>
  <si>
    <t>1102/19</t>
  </si>
  <si>
    <t>1112/19</t>
  </si>
  <si>
    <t>1113/19</t>
  </si>
  <si>
    <t>1121/19</t>
  </si>
  <si>
    <t>1160/19</t>
  </si>
  <si>
    <t>Celková</t>
  </si>
  <si>
    <t>HRA,OJI</t>
  </si>
  <si>
    <t>MHH,NVE</t>
  </si>
  <si>
    <t>MIC,RAB</t>
  </si>
  <si>
    <t>MOP,SLO</t>
  </si>
  <si>
    <t>NVE,OVA</t>
  </si>
  <si>
    <t>OJI,SLO</t>
  </si>
  <si>
    <t>POR,PUS</t>
  </si>
  <si>
    <t>SLO,MHH</t>
  </si>
  <si>
    <t>Investor</t>
  </si>
  <si>
    <t>Lokalita</t>
  </si>
  <si>
    <t>Priorita</t>
  </si>
  <si>
    <t>Zahájení</t>
  </si>
  <si>
    <t>ID projektu</t>
  </si>
  <si>
    <t>MHH,NVE,OJI</t>
  </si>
  <si>
    <t>NBE,OJI,SBE</t>
  </si>
  <si>
    <t>OVA,SVI,VIT</t>
  </si>
  <si>
    <t>ÚMOb Poruba</t>
  </si>
  <si>
    <t>ÚMOb Svinov</t>
  </si>
  <si>
    <t>ÚHAaSŘ</t>
  </si>
  <si>
    <t>ÚMOb Hrabová</t>
  </si>
  <si>
    <t>PLATO Ostrava</t>
  </si>
  <si>
    <t>ÚMOb Nová Ves</t>
  </si>
  <si>
    <t>ÚMOb Pustkovec</t>
  </si>
  <si>
    <t>ÚMOb Vítkovice</t>
  </si>
  <si>
    <t>Rekonstrukce IT</t>
  </si>
  <si>
    <t>ÚMOb Proskovice</t>
  </si>
  <si>
    <t>Skutečné</t>
  </si>
  <si>
    <t>ÚMOb Krásné Pole</t>
  </si>
  <si>
    <t>Dokončení</t>
  </si>
  <si>
    <t>Očekávané</t>
  </si>
  <si>
    <t>ÚMOb Ostrava - Jih</t>
  </si>
  <si>
    <t>Název projektu/akce</t>
  </si>
  <si>
    <t>OZO Ostrava, s.r.o.</t>
  </si>
  <si>
    <t>Kanalizace Bartovice</t>
  </si>
  <si>
    <t>Stavby VO se sítí NN</t>
  </si>
  <si>
    <t>ÚMOb Slezská Ostrava</t>
  </si>
  <si>
    <t>DK Poklad - interiéry</t>
  </si>
  <si>
    <t>VÍTKOVICE ARÉNA, a.s.</t>
  </si>
  <si>
    <t>AKORD &amp; POKLAD, s.r.o.</t>
  </si>
  <si>
    <t>ÚMOb Polanka nad Odrou</t>
  </si>
  <si>
    <t>Předkladatel</t>
  </si>
  <si>
    <t>Rekonstrukce ÚV Nová Ves</t>
  </si>
  <si>
    <t>SSZ Studentská x Opavská</t>
  </si>
  <si>
    <t>Komunikace - Severní spoj</t>
  </si>
  <si>
    <t>Krematorium Ostrava, a.s.</t>
  </si>
  <si>
    <t>ÚMOb Radvanice a Bartovice</t>
  </si>
  <si>
    <t>Cyklopropojení centra s DOV</t>
  </si>
  <si>
    <t>Ostravské komunikace, a. s.</t>
  </si>
  <si>
    <t>Parkovací objekty DK POKLAD</t>
  </si>
  <si>
    <t>Obnova serverů</t>
  </si>
  <si>
    <t>ÚMOb Nová Bělá</t>
  </si>
  <si>
    <t>Dopravní podnik Ostrava, a.s.</t>
  </si>
  <si>
    <t>Inteligentní parkovací systém</t>
  </si>
  <si>
    <t>Propojení Francouzská - Rudná</t>
  </si>
  <si>
    <t>Rekonstrukce objektu Husova 7</t>
  </si>
  <si>
    <t>Kanalizace Slívova - Jan Maria</t>
  </si>
  <si>
    <t>Rekonstrukce Krematoria Ostrava</t>
  </si>
  <si>
    <t>Revitalizace Pustkoveckého údolí</t>
  </si>
  <si>
    <t>Inteligentní zastávky - II. etapa</t>
  </si>
  <si>
    <t>Koněčný 
uživatel</t>
  </si>
  <si>
    <t>Střelnice Ostrava</t>
  </si>
  <si>
    <t>Kanalizace Krásné Pole - II. etapa</t>
  </si>
  <si>
    <t>Domov Magnolie, Ostrava - Vítkovice</t>
  </si>
  <si>
    <t>Revitalizace vodní plochy Radvanice</t>
  </si>
  <si>
    <t>Černá louka s.r.o.</t>
  </si>
  <si>
    <t>Adaptační opatření</t>
  </si>
  <si>
    <t>Rekonstrukce kanalizace ul. Výstavní</t>
  </si>
  <si>
    <t>Obnovení koryta DVT Muglinovský potok</t>
  </si>
  <si>
    <t>Oprava kanalizace ul. Hradní (SANACE)</t>
  </si>
  <si>
    <t>Rekonstrukce vodovodu ul. V Zahradách</t>
  </si>
  <si>
    <t>Krytí rozpočtem SMO</t>
  </si>
  <si>
    <t>Nákup el. polohovatelných postelí 20 ks</t>
  </si>
  <si>
    <t>Rekonstrukce a modernizace DK Poklad II</t>
  </si>
  <si>
    <t>Rekonstrukce kanalizace v ul. Maroldova</t>
  </si>
  <si>
    <t>Rekonstrukce podchodu pod ul. Místeckou</t>
  </si>
  <si>
    <t>Evakuační rozhlas NR</t>
  </si>
  <si>
    <t xml:space="preserve">Změna Územního plánu </t>
  </si>
  <si>
    <t>Cyklistická trasa U - U Výtopny, Pavlovova</t>
  </si>
  <si>
    <t>Domov pro seniory Kamenec, Slezská Ostrava</t>
  </si>
  <si>
    <t>Domov pro seniory Mariánské Hory a Hulváky</t>
  </si>
  <si>
    <t>Jiné zdroje (vlastní zdroje, ÚMOb., spol.)</t>
  </si>
  <si>
    <t>Rekonstrukce kanalizace v ulici Hornopolní</t>
  </si>
  <si>
    <t>Výstavba suchého poldru nad ul. Charvátská</t>
  </si>
  <si>
    <t>Vzduchotechnika, reinvestice OSTRAVAR ARÉNA</t>
  </si>
  <si>
    <t>Zoologická zahrada a botanický park Ostrava</t>
  </si>
  <si>
    <t>Dětské centrum Domeček</t>
  </si>
  <si>
    <t>Kanalizace a ČOV Koblov</t>
  </si>
  <si>
    <t>Magistrát města Ostravy</t>
  </si>
  <si>
    <t>PD a příprava staveb VO</t>
  </si>
  <si>
    <t>Příprava VH staveb - LJ</t>
  </si>
  <si>
    <t>Příprava VH staveb - LM</t>
  </si>
  <si>
    <t>Příprava VH staveb - PN</t>
  </si>
  <si>
    <t>Příprava VH staveb - RK</t>
  </si>
  <si>
    <t>Příprava VH staveb - ZK</t>
  </si>
  <si>
    <t>VO Na Milířích - Plesná</t>
  </si>
  <si>
    <t>Rekonstrukce kanalizace v ul. Rusková, Blanická</t>
  </si>
  <si>
    <t>Kanalizace Hrušov SANACE</t>
  </si>
  <si>
    <t>Kanalizace ul. Zvěřinská</t>
  </si>
  <si>
    <t>Domov pro seniory Iris, Ostrava - Mariánské Hory</t>
  </si>
  <si>
    <t xml:space="preserve">Rekonstrukce kanalizace a vodovodu ul. Frankova </t>
  </si>
  <si>
    <t>Revitalizace Lesoparku Benátky a Hulváckého kopce</t>
  </si>
  <si>
    <t>Městská nemocnice Ostrava</t>
  </si>
  <si>
    <t>Rekonstrukce Sokolské tř.</t>
  </si>
  <si>
    <t>Rekonstrukce vodovodu a kanalizace v ul. Pflegrova</t>
  </si>
  <si>
    <t>Dům seniorů v Krásném Poli</t>
  </si>
  <si>
    <t>Cyklistická trasa J,V - úsek Radvanice - Michálkovice</t>
  </si>
  <si>
    <t>Dostavba kanalizace a rekonstrukce vodovodu Pikartská</t>
  </si>
  <si>
    <t>Rekonstrukce vodovodu a kanalizace v ul. Rostislavova</t>
  </si>
  <si>
    <t>Parkoviště pod mosty Bazaly</t>
  </si>
  <si>
    <t>Rekonstrukce ČSOV Hlučínská</t>
  </si>
  <si>
    <t>Rekonstrukce násosek Důlňák</t>
  </si>
  <si>
    <t>Rozšíření ul. Karla Svobody</t>
  </si>
  <si>
    <t>Veřejné rozpočty (stát, EU)</t>
  </si>
  <si>
    <t>Rekonstrukce DN 1 a 3 Přívoz</t>
  </si>
  <si>
    <t>Janáčkova filharmonie Ostrava</t>
  </si>
  <si>
    <t>Kanalizační síť DIZ Vítkovice</t>
  </si>
  <si>
    <t>Rekonstrukce sběrače D Přívoz</t>
  </si>
  <si>
    <t>Revitalizace kolonie Bedřiška</t>
  </si>
  <si>
    <t>Rek vodovodu Smetanovo náměstí</t>
  </si>
  <si>
    <t>Sportovní areál u ZŠ Bílovecká</t>
  </si>
  <si>
    <t>ZOO - energetické hospodářství</t>
  </si>
  <si>
    <t>ÚMOb Moravská Ostrava a Přívoz</t>
  </si>
  <si>
    <t>Domov Korýtko, Ostrava - Zábřeh</t>
  </si>
  <si>
    <t>Preference vozidel hasičů (IZS)</t>
  </si>
  <si>
    <t xml:space="preserve">Rekonstrukce ústředního topení </t>
  </si>
  <si>
    <t>Přestupní uzel Hulváky - II. et.</t>
  </si>
  <si>
    <t>Rekonstrukce vodovodu a dostavba kanalizace v ulici Krásnopolská</t>
  </si>
  <si>
    <t>Domov Čujkovova, Ostrava - Zábřeh</t>
  </si>
  <si>
    <t>Domov Slunovrat, Ostrava - Přívoz</t>
  </si>
  <si>
    <t>Dům seniorů v Krásném Poli s.r.o.</t>
  </si>
  <si>
    <t>Koblov - plošná kanalizace SANACE</t>
  </si>
  <si>
    <t>Modernizace řídicího systému ÚČOV</t>
  </si>
  <si>
    <t>Prodloužená Porážková - IV. etapa</t>
  </si>
  <si>
    <t>Prodloužení sběrače B do Radvanic</t>
  </si>
  <si>
    <t>Rekonstrukce VO oblast Petruškova</t>
  </si>
  <si>
    <t>SSZ K 3030 Výškovická x Pavlovova</t>
  </si>
  <si>
    <t xml:space="preserve">Městská policie Ostrava (ORJ 270) </t>
  </si>
  <si>
    <t>Přeložka vodovodu v ul. Mojmírovců</t>
  </si>
  <si>
    <t>Parkoviště pod Frýdlantskými mosty</t>
  </si>
  <si>
    <t>Rekonstrukce vodovodu ul. Staňkova</t>
  </si>
  <si>
    <t>Zastávka MHD Kotva, ul. Výškovická</t>
  </si>
  <si>
    <t>Domov Sluníčko, Ostrava - Vítkovice</t>
  </si>
  <si>
    <t>Dům dětí a mládeže Ostrava - Poruba</t>
  </si>
  <si>
    <t>Rampy a stativy medicinálních plynů</t>
  </si>
  <si>
    <t>Transformace Domova Barevný svět II</t>
  </si>
  <si>
    <t>Cyklistické řešení na ul. Na Rovince</t>
  </si>
  <si>
    <t>Rekonstrukce Dětského centra Domeček</t>
  </si>
  <si>
    <t>Rekonstrukce vodovodu VTP Ostrčilova</t>
  </si>
  <si>
    <t>Dostavba kanalizace v ulici Studeňská</t>
  </si>
  <si>
    <t>Investiční příprava dopravních staveb</t>
  </si>
  <si>
    <t>Rekonstrukce vodovodu Přemyšov-Poruba</t>
  </si>
  <si>
    <t>Rekonstrukce vodovodu ul. Přemyslovců</t>
  </si>
  <si>
    <t>Smetanův sad - revitalizace zeleně I.</t>
  </si>
  <si>
    <t>Cyklotrasa M - ul. 1.máje, Sokola Tůmy</t>
  </si>
  <si>
    <t>Cyklotrasa S,M - Mečníkovova, Žákovská</t>
  </si>
  <si>
    <t>Domovy IRIS a Kamenec-přechod NN na VN</t>
  </si>
  <si>
    <t>Rekonstrukce vodovodu ul. Fráni Šrámka</t>
  </si>
  <si>
    <t>Zrušení vyústění kanalizace na Sovinci</t>
  </si>
  <si>
    <t>Cyklistické propojení Poruby s Vřesinou</t>
  </si>
  <si>
    <t>Park U Boříka - revitalizace zeleně II.</t>
  </si>
  <si>
    <t>Rekonstrukce kanalizace ul. Přemyslovců</t>
  </si>
  <si>
    <t>Rekonstrukce lesní cesty v Bělském lese</t>
  </si>
  <si>
    <t>Celkové rozpočtové náklady projektu/akce</t>
  </si>
  <si>
    <t>Cyklotrasa F, U - Kaminského, Ječmínkova</t>
  </si>
  <si>
    <t xml:space="preserve">Domov Korýtko systém měření a regulace  </t>
  </si>
  <si>
    <t>ÚV NV rekonstrukce sedimentačních nádrží</t>
  </si>
  <si>
    <t>Cyklotrasa F - Hulváky, Stojanovo náměstí</t>
  </si>
  <si>
    <t>Výstavba bytového domu na ulici Janáčkova</t>
  </si>
  <si>
    <t>Lidová konzervatoř a Múzická škola Ostrava</t>
  </si>
  <si>
    <t>Plošná kanalizace Polanka nad Odrou 4. et.</t>
  </si>
  <si>
    <t xml:space="preserve">Prvky zvýšení bezpečnosti veřejné dopravy </t>
  </si>
  <si>
    <t>Rekonstrukce Konferenční místnosti III. NP</t>
  </si>
  <si>
    <t>Energeticky úsporné akce na objektech města</t>
  </si>
  <si>
    <t>Odkanalizování jižní části Svinova (SANACE)</t>
  </si>
  <si>
    <t>Přednádraží Ostrava-Přívoz, Terminál Jirská</t>
  </si>
  <si>
    <t xml:space="preserve">Ekologizace veřejné dopravy, Ostrava-Poruba </t>
  </si>
  <si>
    <t>Park u Zámku Zábřeh - revitalizace zeleně I.</t>
  </si>
  <si>
    <t>Rekonstrukce kanalizace na Prokešově náměstí</t>
  </si>
  <si>
    <t>Rekonstrukce studny S 5, prameniště Nová Ves</t>
  </si>
  <si>
    <t>Cyklistické propojení ul. Poděbradova, Horova</t>
  </si>
  <si>
    <t>Domov Korýtko-rekonstrukce výměníkové stanice</t>
  </si>
  <si>
    <t>Investice - Ústřední hřbitov, Slezská Ostrava</t>
  </si>
  <si>
    <t>Odklimatizování Nové radnice, dokončení etapy</t>
  </si>
  <si>
    <t>Rekonstrukce a revitalizace Náměstí Republiky</t>
  </si>
  <si>
    <t>Rekonstrukce studny S 14, prameniště Nová Ves</t>
  </si>
  <si>
    <t>Skořápka - městské centrum uměleckých terapií</t>
  </si>
  <si>
    <t>Kanalizace Hrabová - 4-5-6. stavba + odlehčení</t>
  </si>
  <si>
    <t>Ozelenění tramvajové trati na ul. Dr. Martínka</t>
  </si>
  <si>
    <t>Hasičský záchranný sbor Moravskoslezského kraje</t>
  </si>
  <si>
    <t>Odkanalizování objektů z areálu bývalého Bastra</t>
  </si>
  <si>
    <t>Předpokládaná výše externího financování/dotace</t>
  </si>
  <si>
    <t>Výstavba tramvajové smyčky Ostrava - Výstaviště</t>
  </si>
  <si>
    <t>Zvýšení propustnosti křižovatek v Ostravě (ITS)</t>
  </si>
  <si>
    <t>Kanalizace Heřmanice (Vrbická, Záblatská) SANACE</t>
  </si>
  <si>
    <t>Propojení kanalizace v ul. U Stavisek na sběrač B</t>
  </si>
  <si>
    <t>Rekonstrukce vodovodu a kanalizace v ul. Nádražní</t>
  </si>
  <si>
    <t>Středisko volného času Ostrava - Moravská Ostrava</t>
  </si>
  <si>
    <t>Stavební úpravy objektu č.p. 75, ul. Střelniční 8</t>
  </si>
  <si>
    <t>Rekonstrukce kanalizace v ul. Vrchní a Pastrňákova</t>
  </si>
  <si>
    <t>Investice - ostatní hřbitovy na území města Ostravy</t>
  </si>
  <si>
    <t>Rekonstrukce kanalizace ul. Hrušovská a ul. U Parku</t>
  </si>
  <si>
    <t>OVAK centrální dispečink - rekonstrukce trafostanice</t>
  </si>
  <si>
    <t>Odkanalizování ulic K Odře a Smrčkova vč. komunikace</t>
  </si>
  <si>
    <t>Rekonstrukce vstupní terasy na středisku M. Majerové</t>
  </si>
  <si>
    <t>Sportovní a rekreační zařízení města Ostravy, s.r.o.</t>
  </si>
  <si>
    <t>Rekonstrukce vodovodu a kanalizace Havlíčkovo nábřeží</t>
  </si>
  <si>
    <t>Rekonstrukce vodovodu a kanalizace v ul. Obránců Míru</t>
  </si>
  <si>
    <t>Transformace Domova Barevný svět III a Domova Jandova</t>
  </si>
  <si>
    <t>Veřejné osvětlení Ostrava - Muglinov, oblast Sklářova</t>
  </si>
  <si>
    <t>Přednádraží Ostrava-Přívoz, Prodloužená ul. Skladištní</t>
  </si>
  <si>
    <t>Protipovodňová opatření pro zástavbu Polanky nad Odrou</t>
  </si>
  <si>
    <t>Revitalizace okolí řeky Ostravice (Havlíčkovo nábřeží)</t>
  </si>
  <si>
    <t>Novostavba bytového domu Kostelní - Biskupská v Ostravě</t>
  </si>
  <si>
    <t>Petřkovice - kanalizační stoka T, část B, IV a V. etapa</t>
  </si>
  <si>
    <t>Územně plánovací dokumentace a územně plánovací podklady</t>
  </si>
  <si>
    <t>Čtyřlístek - centrum pro osoby se zdr. postižením Ostrava</t>
  </si>
  <si>
    <t>Rozšíření ul. Hlučínské před křižovatkou s ul. Slovenskou</t>
  </si>
  <si>
    <t>Parkoviště v Ostravě Přívoze u tramvajové smyčky Hlučínská</t>
  </si>
  <si>
    <t>Parková úprava na Prokešově náměstí - revitalizace zeleně I.</t>
  </si>
  <si>
    <t>Cyklostezka Polanka nad Odrou - železniční přejezd, ul. K Pile</t>
  </si>
  <si>
    <t>Park Za Biskupstvím (Farská zahrada) - revitalizace zeleně II.</t>
  </si>
  <si>
    <t>Propojení kanalizace  ul.Trnkovecká a Těšínská na sběrač B (V)</t>
  </si>
  <si>
    <t>Heřmanice - rekonstrukce vodovodu a kanalizace, lokalita Bučina</t>
  </si>
  <si>
    <t>Kanalizace Nová Ves - ul. Rolnická a rek. Vodovodu ul. U Boříka</t>
  </si>
  <si>
    <t>Parková úprava za Poliklinikou Hrabůvka - revitalizace zeleně I.</t>
  </si>
  <si>
    <t>Rekonstrukce a prodloužení ulice Masné, Ostrava-Moravská Ostrava</t>
  </si>
  <si>
    <t>Rekonstrukce vodovodu a kanalizace v ul. Hornopolní a Nemocniční</t>
  </si>
  <si>
    <t>Úpravna vody Nová Ves - prameniště - rekonstrukce transformátoru</t>
  </si>
  <si>
    <t>Rušení vodovodního řadu DN 100 ul. Bohumínská, přepojení přípojek</t>
  </si>
  <si>
    <t>Revitalizace Hlavního nádraží - přeložka tramvajové smyčky Wattova</t>
  </si>
  <si>
    <t>Obnova vodovodního přivaděče Krmelín - Hrabová - Hladnov - Muglinov</t>
  </si>
  <si>
    <t>Odkanalizování Léčebny dlouhodobě nemocných v Ostravě - Radvanicích</t>
  </si>
  <si>
    <t>Rekonstrukce kanalizace a vodovodu Bartovice-Radvanice vč. komunikace</t>
  </si>
  <si>
    <t>Levobřežní - revitalizace nábřeží Ostravice za výstavištěm Černá louka</t>
  </si>
  <si>
    <t>Odstranění septiku v ul. Na Liščině a rekonstrukce vodovodu ul. Bažantí</t>
  </si>
  <si>
    <t>Plošná kanalizace-Michálkovice (1. a 2. et.) (částečně v SANACÍCH MPO a MFČR)</t>
  </si>
  <si>
    <t>Rekonstrukce historické budovy bývalých jatek pro účely galerie Plato Ostrava</t>
  </si>
  <si>
    <t>Rekonstrukce vodovodu a kanalizace ul. Českobratrská a Sadová, část 2 - ul. Sadová</t>
  </si>
  <si>
    <t>Hrušov - dostavba kanalizace v lokalitě Za Tratí a rekonstrukce vodovodu ul. Divišova</t>
  </si>
  <si>
    <t>Revitalizace knihovny ul. Podroužkova, Ostrava-Poruba - rekonstrukce vnitřních prostor</t>
  </si>
  <si>
    <t>Rekonstrukce střech včetně vybudování pochozí terasy na úseku B2 ( DZR) Domova Sluníčko</t>
  </si>
  <si>
    <t>Propojovací větev mezi rampou ze sil. I/56 a ul. Paskovskou na MÚK u Makra v Ostravě-Hrabové</t>
  </si>
  <si>
    <t>Silnice III/4787 Ostrava, ulice Výškovická, mosty 4787-3, 4787-4 (vypořádání SO mezi MSK a SMO)</t>
  </si>
  <si>
    <t>Univerzitní zázemí sportu a behaviorálního zdraví Ostravská univerzita -  podzemní parkoviště SMO</t>
  </si>
  <si>
    <t>Revitalizace zahrady a úprava veřejného prostoru u Domova pro seniory Iris včetně vybudování parkovacích míst</t>
  </si>
  <si>
    <t>(1)</t>
  </si>
  <si>
    <t>(2)</t>
  </si>
  <si>
    <t>(3)</t>
  </si>
  <si>
    <t>(4)</t>
  </si>
  <si>
    <t>(5)</t>
  </si>
  <si>
    <t>2. PRŮMYSLOVÁ A OSTATNÍ ODVĚTVÍ HOSPODÁŘSTVÍ</t>
  </si>
  <si>
    <t>Odpa - 2212 - Silnice</t>
  </si>
  <si>
    <t>Odpa - 2219 - Ostatní záležitosti pozemních komunikací</t>
  </si>
  <si>
    <t xml:space="preserve">  § 2212 - C E L K E M</t>
  </si>
  <si>
    <t xml:space="preserve">  § 2219 - C E L K E M</t>
  </si>
  <si>
    <t>Odpa - 2221 - Provoz veřejné silniční dopravy</t>
  </si>
  <si>
    <t xml:space="preserve">  § 2221 - C E L K E M</t>
  </si>
  <si>
    <t>Odpa - 2229 - Ostatní záležitosti v silniční dopravě</t>
  </si>
  <si>
    <t xml:space="preserve">  § 2229 - C E L K E M</t>
  </si>
  <si>
    <t>Odpa - 2271 - Ostatní dráhy</t>
  </si>
  <si>
    <t xml:space="preserve">  § 2271 - C E L K E M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</si>
  <si>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</si>
  <si>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</si>
  <si>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</si>
  <si>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</si>
  <si>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Odpa - 2334 - Revitalizace říčních systémů</t>
  </si>
  <si>
    <t xml:space="preserve">  § 2334 - C E L K E M</t>
  </si>
  <si>
    <t>3. SLUŽBY PRO OBYVATELSTVO</t>
  </si>
  <si>
    <t>Odpa - 3233 - Střediska volného času</t>
  </si>
  <si>
    <t xml:space="preserve">  § 3233 - C E L K E M</t>
  </si>
  <si>
    <t>ODPA</t>
  </si>
  <si>
    <t xml:space="preserve">Jiné zdroje (směnky, vlastní zdroje ÚMOb., spol.) </t>
  </si>
  <si>
    <t>2.  PRŮMYSLOVÁ  A OSTATNÍ  ODVĚTVÍ  HOSPODÁŘSTVÍ</t>
  </si>
  <si>
    <t>2212 - Silnice</t>
  </si>
  <si>
    <t>2219 - Ostatní záležitosti pozemních komunikací</t>
  </si>
  <si>
    <t>2221 - Provoz veřejné silniční dopravy</t>
  </si>
  <si>
    <t>2229 - Ostatní záležitosti v silniční dopravě</t>
  </si>
  <si>
    <t>2271 - Ostatní dráhy</t>
  </si>
  <si>
    <t>2334 - Revitalizace říčních systémů</t>
  </si>
  <si>
    <t>3.  SLUŽBY  PRO  OBYVATELSTVO</t>
  </si>
  <si>
    <t>3233 - Střediska volného času</t>
  </si>
  <si>
    <t>3312 - Hudební činnost</t>
  </si>
  <si>
    <t>3314 - Činnosti knihovnické</t>
  </si>
  <si>
    <t>3322 - Zachování a obnova kulturních památek</t>
  </si>
  <si>
    <t>3392 - Zájmová činnost v kultuře</t>
  </si>
  <si>
    <t>3412 - Sportovní zařízení v majetku obce</t>
  </si>
  <si>
    <t>3522 - Ostatní nemocnice</t>
  </si>
  <si>
    <t>3524 - Léčebny dlouhodobě nemocných</t>
  </si>
  <si>
    <t>3529 - Ostatní ústavní péče</t>
  </si>
  <si>
    <t>3599 - Ostatní činnosti ve zdravotnictví</t>
  </si>
  <si>
    <t>3612 - Bytové hospodářství</t>
  </si>
  <si>
    <t>3631 - Veřejné osvětlení</t>
  </si>
  <si>
    <t>3632 - Pohřebnictví</t>
  </si>
  <si>
    <t>3635 - Územní plánování</t>
  </si>
  <si>
    <t>3639 - Komunální služby a územní rozvoj jinde nezařazené</t>
  </si>
  <si>
    <t>3722 - Sběr a svoz komunálního odpadu</t>
  </si>
  <si>
    <t>3741 - Ochrana druhů a stanovišť</t>
  </si>
  <si>
    <t>3744 - Protierozní, protilavinová a protipožární ochrana</t>
  </si>
  <si>
    <t>3745 - Péče o vzhled obcí a veřejnou zeleň</t>
  </si>
  <si>
    <t>4.  SOCIÁLNÍ  VĚCI  A  POLITIKA  ZAMĚSTNANOSTI</t>
  </si>
  <si>
    <t>4357 - Domovy pro osoby se zdravotním postižením a domovy se zvláštním režimem</t>
  </si>
  <si>
    <t>5.  BEZPEČNOST  STÁTU  A  PRÁVNÍ  OCHRANA</t>
  </si>
  <si>
    <t>5311 - Bezpečnost a veřejný pořádek</t>
  </si>
  <si>
    <t>5522 - Ost. činnosti v integrovaném záchranném systému</t>
  </si>
  <si>
    <t>6.  VŠEOBECNÁ  VEŘEJNÁ  SPRÁVA  A  SLUŽBY</t>
  </si>
  <si>
    <t>6171 - Činnost místní správy</t>
  </si>
  <si>
    <t>6409 - Ostatní činnosti jinde nezařazené</t>
  </si>
  <si>
    <t>Kapitálové výdaje SMO</t>
  </si>
  <si>
    <t>- nedočerpané prostředky odboru investičního (ORJ 230)</t>
  </si>
  <si>
    <t>Navržené krytí kapitálových výdajů</t>
  </si>
  <si>
    <t>ZDROJE VLASTNÍ</t>
  </si>
  <si>
    <t>Kapitálová rezerva odboru investičního</t>
  </si>
  <si>
    <t>PD a příprava staveb zajišťovaných OI MMO</t>
  </si>
  <si>
    <t>Odpa - 3312 - Hudební činnost</t>
  </si>
  <si>
    <t>Odpa - 3314 - Činnosti knihovnické</t>
  </si>
  <si>
    <t xml:space="preserve">  § 3312 - C E L K E M</t>
  </si>
  <si>
    <t xml:space="preserve">  § 3314 - C E L K E M</t>
  </si>
  <si>
    <t>Odpa - 3322 - Zachování a obnova kulturních památek</t>
  </si>
  <si>
    <t xml:space="preserve">  § 3322 - C E L K E M</t>
  </si>
  <si>
    <t>Odpa - 3392 - Zájmové činnosti v kultuře</t>
  </si>
  <si>
    <t>Odpa - 3412- Sportovní zařízení v majetku obce</t>
  </si>
  <si>
    <t xml:space="preserve">  § 3392 - C E L K E M</t>
  </si>
  <si>
    <t xml:space="preserve">  § 3412 - C E L K E M</t>
  </si>
  <si>
    <t>Odpa - 3522 - Ostatní nemocnice</t>
  </si>
  <si>
    <t xml:space="preserve">  § 3522 - C E L K E M</t>
  </si>
  <si>
    <t>Odpa - 3524 - Léčebny dlouhodobě nemocných</t>
  </si>
  <si>
    <t>Odpa - 3529- Ostatní ústavní péče</t>
  </si>
  <si>
    <t>Odpa - 3599- Ostatní činnosti ve zdravotnictví</t>
  </si>
  <si>
    <t xml:space="preserve">  § 3524 - C E L K E M</t>
  </si>
  <si>
    <t xml:space="preserve">  § 3529 - C E L K E M</t>
  </si>
  <si>
    <t xml:space="preserve">  § 3599 - C E L K E M</t>
  </si>
  <si>
    <t xml:space="preserve">  § 3612 - C E L K E M</t>
  </si>
  <si>
    <t>Odpa - 3612 - Bytové hospodářství</t>
  </si>
  <si>
    <t>Odpa - 3631 - Veřejné osvětlení</t>
  </si>
  <si>
    <t>Odpa - 3632 - Pohřebnictví</t>
  </si>
  <si>
    <t xml:space="preserve">  § 3631 - C E L K E M</t>
  </si>
  <si>
    <t>Odpa - 3635 - Územní plánování</t>
  </si>
  <si>
    <t>Odpa - 3639 - Komunální služby a územní rozvoj jinde nezařazené</t>
  </si>
  <si>
    <t xml:space="preserve">  § 3635 - C E L K E M</t>
  </si>
  <si>
    <t xml:space="preserve">  § 3639- C E L K E M</t>
  </si>
  <si>
    <t xml:space="preserve">  § 3722 - C E L K E M</t>
  </si>
  <si>
    <t>Odpa - 3722 - Sběr a svoz komunálních odpadů</t>
  </si>
  <si>
    <t>Odpa - 3741 - Ochrana druhů a stanovišť</t>
  </si>
  <si>
    <t xml:space="preserve">  § 3741 C E L K E M</t>
  </si>
  <si>
    <t>Odpa - 3744 - Protierozní, protilavinová a protipož. ochrana</t>
  </si>
  <si>
    <t xml:space="preserve">  § 3744- C E L K E M</t>
  </si>
  <si>
    <t>Odpa - 3745 - Péče o vzhled obcí a veřejnou zeleň</t>
  </si>
  <si>
    <t>4. SOCIÁLNÍ VĚCI A POLITIKA ZAMĚSTNANOSTI</t>
  </si>
  <si>
    <t>Odpa - 4357- Domovy pro osoby se zdravotním postižením a domovy se zvláštním režimem</t>
  </si>
  <si>
    <t>Odpa - 4350- Domovy pro seniory</t>
  </si>
  <si>
    <t xml:space="preserve">  § 4350 - C E L K E M</t>
  </si>
  <si>
    <t xml:space="preserve">  § 4357 - C E L K E M</t>
  </si>
  <si>
    <t>5. BEZPEČNOST STÁTU A PRÁVNÍ OCHRANA</t>
  </si>
  <si>
    <t>Odpa - 5311 - Bezpečnost a veřejný pořádek</t>
  </si>
  <si>
    <t>Odpa - 5522 - Ostatní činnosti v integrovaném záchranném systému</t>
  </si>
  <si>
    <t>6. VŠEOBECNÁ VEŘEJNÁ SPRÁVA A SLUŽBY</t>
  </si>
  <si>
    <t>Odpa - 6171 - Činnost místní správa</t>
  </si>
  <si>
    <t>Odpa - 6409 - Ostatní činnosti jinde nezařazené</t>
  </si>
  <si>
    <t xml:space="preserve">  § 6211 - C E L K E M</t>
  </si>
  <si>
    <t xml:space="preserve">  § 6409 - C E L K E M</t>
  </si>
  <si>
    <t>Odpa - 6211 - Archivní činnost</t>
  </si>
  <si>
    <t>2310 - Pitná voda</t>
  </si>
  <si>
    <t>2321 - Odvádění a čištění odpadních vod a nakládání s kaly</t>
  </si>
  <si>
    <t>6211 - Archivní činnost</t>
  </si>
  <si>
    <t>0451/19</t>
  </si>
  <si>
    <t>Parkovací dům u Krajského úřadu</t>
  </si>
  <si>
    <t>1170/19</t>
  </si>
  <si>
    <t>0224/19</t>
  </si>
  <si>
    <t>Modernizace podchodu u tramvajové zastávky Důl Hlubina</t>
  </si>
  <si>
    <t>0150/19</t>
  </si>
  <si>
    <t>Rekonstrukce vodovodu Edisonova</t>
  </si>
  <si>
    <t>0149/19</t>
  </si>
  <si>
    <t>Rekonstrukce vodovodu Klimkovická  Vřesinská</t>
  </si>
  <si>
    <t>ÚČOV - rekonstrukce kotelny</t>
  </si>
  <si>
    <t xml:space="preserve">Rekonstrukce sportovního areálu Poruba </t>
  </si>
  <si>
    <t xml:space="preserve">Odpa - 3699 - Ostatní záležitosti bydlení, komunálních služeb a územního rozvoje </t>
  </si>
  <si>
    <t xml:space="preserve">  § 3699 - C E L K E M</t>
  </si>
  <si>
    <t xml:space="preserve">3699 - Ostatní záležitosti bydlení, komunálních služeb a územního rozvoje </t>
  </si>
  <si>
    <t>0559/19</t>
  </si>
  <si>
    <t>Podpora výměny nevyhovujících kotlů na pevná paliva v domácnostech, úspor energie a dalších adaptačních či mitigačních opatření ve vztahu ke změně klimatu</t>
  </si>
  <si>
    <t xml:space="preserve">  § 3713 - C E L K E M</t>
  </si>
  <si>
    <t>Odpa - 3713 - Změna technologii vytápění</t>
  </si>
  <si>
    <t>3713 - Změna technologii vytápění</t>
  </si>
  <si>
    <t>Expozice makaků lvích, gibonů a kopytníků</t>
  </si>
  <si>
    <t>0384/19</t>
  </si>
  <si>
    <t>1203/19</t>
  </si>
  <si>
    <t>Energetické úspory LDN Ostrava - Radvanice</t>
  </si>
  <si>
    <t xml:space="preserve">  § 6171- C E L K E M</t>
  </si>
  <si>
    <t>0359/19</t>
  </si>
  <si>
    <t>Nové Lauby</t>
  </si>
  <si>
    <t>5511 - Požární ochrana - profesionální část</t>
  </si>
  <si>
    <t>4350 - Domovy pro seniory</t>
  </si>
  <si>
    <t>1041/19</t>
  </si>
  <si>
    <t>Automobilový žebřík se záchrannou výškou 30 m pro HS Ostrava-Zábřeh</t>
  </si>
  <si>
    <t>0742/19</t>
  </si>
  <si>
    <t>Revitalizace městského mobiliáře - přístřešky</t>
  </si>
  <si>
    <t>0489/19</t>
  </si>
  <si>
    <t>Odpa - 5512 - Požární ochrana - dobrovolná část</t>
  </si>
  <si>
    <t xml:space="preserve">  § 5512 - C E L K E M</t>
  </si>
  <si>
    <t>5512 - Požární ochrana - dobrovolná část</t>
  </si>
  <si>
    <t>SVZ</t>
  </si>
  <si>
    <t xml:space="preserve">  § 5511 - C E L K E M</t>
  </si>
  <si>
    <t>3326 - Pořízení, zachování a obnova hodnot místního, kulturního, národního a historického podvědomí</t>
  </si>
  <si>
    <t>Tvorba Fondu pro koncertní halu</t>
  </si>
  <si>
    <t>Finanční prostředky uvedených v jiných zdrojích pro § 3524 budou hrazeny z Fondu pro rozvoj Městské nemocnice Ostrava</t>
  </si>
  <si>
    <t>Finanční prostředky uvedených v jiných zdrojích pro § 3522 budou hrazeny z Fondu pro rozvoj Městské nemocnice Ostrava</t>
  </si>
  <si>
    <t>Finanční požadavky uvedených v jiných zdrojích pro § 3312, ORG 8230 budou hrazeny z Fondu pro koncertní halu</t>
  </si>
  <si>
    <t xml:space="preserve">- nedočerpané prostředky odboru investičního - Fond pro rozvoj Městské nemocnice Ostrava (ORJ 230, § 3522, § 3524) </t>
  </si>
  <si>
    <t>Požadavek na rok 2021</t>
  </si>
  <si>
    <t>plnění do 12/2019</t>
  </si>
  <si>
    <t>plnění v roce 2020</t>
  </si>
  <si>
    <t>Předpokl. nedočerpané prostředky r. 2020</t>
  </si>
  <si>
    <t>Úvěr</t>
  </si>
  <si>
    <t>Financování z fondu</t>
  </si>
  <si>
    <t>0142/20</t>
  </si>
  <si>
    <t>Vila Tereza</t>
  </si>
  <si>
    <t>0092/20</t>
  </si>
  <si>
    <t>OSTRAVACARD!!! 2021</t>
  </si>
  <si>
    <r>
      <t>finanční potřeba na rok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</si>
  <si>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t>0710/19</t>
  </si>
  <si>
    <t>Další údržba, rekonstrukce a výstavba SSZ</t>
  </si>
  <si>
    <t>0I</t>
  </si>
  <si>
    <t>0270/20</t>
  </si>
  <si>
    <t>SSZ IVC Slezská Ostrava</t>
  </si>
  <si>
    <t>HOS,MAR,POR,TRE</t>
  </si>
  <si>
    <t>Rekonstrukce křižovatky ul. 28. října, sil. II/479 S MK ul. Železárenskou a Sokola Tůmy v Ostravě</t>
  </si>
  <si>
    <t>Vícepodlažní parkování u ZOO Ostrava</t>
  </si>
  <si>
    <t>ÚMOb Mariánské Hory a Hulváky</t>
  </si>
  <si>
    <t>0067/20</t>
  </si>
  <si>
    <t>Propojení Levobřežní a Havlíčkovo nábřeží</t>
  </si>
  <si>
    <t>0066/20</t>
  </si>
  <si>
    <t>Cyklistická trasa J - úsek Radvanice - Bartovice</t>
  </si>
  <si>
    <t>ÚMOb Michálkovice</t>
  </si>
  <si>
    <t xml:space="preserve"> Polanka nad Odrou - Stará Bělá, propojení cyklostezek</t>
  </si>
  <si>
    <t>0086/20</t>
  </si>
  <si>
    <t>Cyklistické propojení Ostrava-centrum - Dolní oblast Vítkovic</t>
  </si>
  <si>
    <t>0488/19</t>
  </si>
  <si>
    <t>Tramvajová zastávka Důl Odra</t>
  </si>
  <si>
    <t>0332/20</t>
  </si>
  <si>
    <t>Příprava VH staveb - PHO</t>
  </si>
  <si>
    <t>MHH,MIC,NBE,OJI,PET,PLE,PRO,PUS,RAB,SLO,OVA</t>
  </si>
  <si>
    <t>Příprava VH staveb - PHR</t>
  </si>
  <si>
    <t>0161/20</t>
  </si>
  <si>
    <t>Stavba studny D8, prameniště Dubí</t>
  </si>
  <si>
    <t>0156/20</t>
  </si>
  <si>
    <t>Stavba studny D 6, prameniště Dubí</t>
  </si>
  <si>
    <t>0117/20</t>
  </si>
  <si>
    <t>Monitorovací síť prameniště Nová Ves</t>
  </si>
  <si>
    <t>POL,POR,SVI</t>
  </si>
  <si>
    <t>0154/20</t>
  </si>
  <si>
    <t>Rekonstrukce studny D 3, prameniště Dubí</t>
  </si>
  <si>
    <t>0160/20</t>
  </si>
  <si>
    <t>Rekonstrukce studny S 12, prameniště Nová Ves</t>
  </si>
  <si>
    <t>0159/20</t>
  </si>
  <si>
    <t>Rekonstrukce studny S 13, prameniště Nová Ves</t>
  </si>
  <si>
    <t>Rekonstrukce vodovodu a kanalizace ul. Sadová</t>
  </si>
  <si>
    <t>Rekonstrukce kanalizace a vodovodu ul.Moravská</t>
  </si>
  <si>
    <t>Ludgeřovice - rekonstrukce vodovodního přivaděče</t>
  </si>
  <si>
    <t>0058/20</t>
  </si>
  <si>
    <t>Bartovice, rekonstrukce vodovodu ul. Za Ještěrkou</t>
  </si>
  <si>
    <t>0530/19</t>
  </si>
  <si>
    <t>Demolice části studen Stará Bělá Palesek, Pešatek</t>
  </si>
  <si>
    <t>ÚMOb Stará Bělá</t>
  </si>
  <si>
    <t>Rekonstrukce kanalizace a vodovodu Svinov, oblast Sabinova</t>
  </si>
  <si>
    <t>ul. Klečkova - rekonstrukce vodovodu a dostavba kanalizace</t>
  </si>
  <si>
    <t>ul. Viničná a Vinohrad - rekonstrukce vodovodu + kanalizace</t>
  </si>
  <si>
    <t>ul. Ječmínkova - rekonstrukce vodovodu a dostavba kanalizace</t>
  </si>
  <si>
    <t>SLO,MOP</t>
  </si>
  <si>
    <t>Rekonstrukce vodovodu a kanalizace na ul. Čs. legií a nám. Msgre. Šrámka</t>
  </si>
  <si>
    <t>Kanalizace Kunčice</t>
  </si>
  <si>
    <t>Nová Bělá - kanalizace</t>
  </si>
  <si>
    <t>Příprava VH satveb - PHO</t>
  </si>
  <si>
    <t>0257/20</t>
  </si>
  <si>
    <t>Rekonstrukce OK Buhumínská</t>
  </si>
  <si>
    <t>Hluboká - dostavba kanalizace</t>
  </si>
  <si>
    <t>ÚČOV zahuštění přebytečného kalu</t>
  </si>
  <si>
    <t>RAB,SLO</t>
  </si>
  <si>
    <t xml:space="preserve">Těšínská II - odstranění výpusti </t>
  </si>
  <si>
    <t>Jahodova - rekonstrukce kanalizace</t>
  </si>
  <si>
    <t>0115/20</t>
  </si>
  <si>
    <t>Rekonstrukce kanalizace ul. K Lávce</t>
  </si>
  <si>
    <t>MOP,MHH</t>
  </si>
  <si>
    <t>JINE,SLO</t>
  </si>
  <si>
    <t>0116/20</t>
  </si>
  <si>
    <t>Rekonstrukce kanalizace ul. Balbínova</t>
  </si>
  <si>
    <t>Rekonstrukce kanalizace v ul. Cihelní</t>
  </si>
  <si>
    <t xml:space="preserve">Lužická II - oprava výustního objektu </t>
  </si>
  <si>
    <t>0241/20</t>
  </si>
  <si>
    <t>Rekonstrukce kanalizace v ul. Frýdlantská</t>
  </si>
  <si>
    <t>Thomayerova - dostavba dešťové kanalizace</t>
  </si>
  <si>
    <t>Kanalizace splašková Plesná-II.etapa, II.část</t>
  </si>
  <si>
    <t>0110/20</t>
  </si>
  <si>
    <t>Rekonstrukce kompresorů pro míchání VN na ÚČOV</t>
  </si>
  <si>
    <t>1206/19</t>
  </si>
  <si>
    <t>ÚČOV rekonstrukce pohonů čerpadel vraceného kalu</t>
  </si>
  <si>
    <t>Na Baranovci - rekonstrukce a dostavba kanalizace</t>
  </si>
  <si>
    <t>Mariánské Hory a Hulváky - rekonstrukce kanalizace</t>
  </si>
  <si>
    <t>ČSOV VTP Poruba - instalace strojně stíraných česlí</t>
  </si>
  <si>
    <t>Dotace na realizaci kanal. přípojek na oddílnou kanalizaci</t>
  </si>
  <si>
    <t>MIC,RAB,SLO,PET</t>
  </si>
  <si>
    <t>Ústřední čistírna odpadních vod - přípojka VN 22 kV č. 171</t>
  </si>
  <si>
    <t>Koncertní hala města Ostravy</t>
  </si>
  <si>
    <t>Knihovna města Ostravy</t>
  </si>
  <si>
    <t>0164/20</t>
  </si>
  <si>
    <t>Rekonstrukce 3 kusů balkonů - budova KMO, p.o. 28.října 289/2</t>
  </si>
  <si>
    <t>0209/20</t>
  </si>
  <si>
    <t xml:space="preserve">Výměna kotlů Kosmova ulice </t>
  </si>
  <si>
    <t>0169/20</t>
  </si>
  <si>
    <t>Investiční vybavení Městského centra uměleckých terapií Skořápka</t>
  </si>
  <si>
    <t>Odpa - 3319 - 0statní záležitosti kultury</t>
  </si>
  <si>
    <t xml:space="preserve">  § 3319 - C E L K E M</t>
  </si>
  <si>
    <t>0051/20</t>
  </si>
  <si>
    <t>Památník válečným veteránům</t>
  </si>
  <si>
    <t>Odpa - 3326 - Pořízení, zachování a obnova hodnot místního, kulturního, národního a historického povědomí</t>
  </si>
  <si>
    <t xml:space="preserve">  § 3326 - C E L K E M</t>
  </si>
  <si>
    <t>0293/20</t>
  </si>
  <si>
    <t>Výstavba workoutových hřišť</t>
  </si>
  <si>
    <t>HRA,MOP,OJI,POR,RAB,SLO</t>
  </si>
  <si>
    <t>Sportovní hala Nová Bělá - realizace</t>
  </si>
  <si>
    <t>0034/19</t>
  </si>
  <si>
    <t>Výstavba  sportovní haly " Ostrava - Třebovice"</t>
  </si>
  <si>
    <t>ÚMOb Třebovice</t>
  </si>
  <si>
    <t>Odpa - 3429 - Ostatní zájmová činnost a rekreace</t>
  </si>
  <si>
    <t>0069/20</t>
  </si>
  <si>
    <t>Relax zóna na Masarykově náměstí</t>
  </si>
  <si>
    <t>0188/20</t>
  </si>
  <si>
    <t>Ředitelství a Správní budova - výměna rozvodů vody</t>
  </si>
  <si>
    <t>0253/20</t>
  </si>
  <si>
    <t>RTG vyšetřovny</t>
  </si>
  <si>
    <t>0185/20</t>
  </si>
  <si>
    <t>Centrum duševního zdraví</t>
  </si>
  <si>
    <t>0291/20</t>
  </si>
  <si>
    <t>Stavební úpravy interní ambulance CPE</t>
  </si>
  <si>
    <t>0124/20</t>
  </si>
  <si>
    <t>Chlazení a klimatizace objektů v MNO II</t>
  </si>
  <si>
    <t>0174/20</t>
  </si>
  <si>
    <t>Neurochirurgie - úpravy hygienických zařízení</t>
  </si>
  <si>
    <t>0123/20</t>
  </si>
  <si>
    <t xml:space="preserve">Vybudování JIP na oddělení urologie v pavilonu A </t>
  </si>
  <si>
    <t>0130/20</t>
  </si>
  <si>
    <t>Vjezdový systém a změna organizace dopravy v areálu MNO</t>
  </si>
  <si>
    <t>0129/20</t>
  </si>
  <si>
    <t>Gynekologie - úprava ambulance a zřízení rodinných pokojů</t>
  </si>
  <si>
    <t>0176/20</t>
  </si>
  <si>
    <t>Odvětrání hygienických zařízení v pavilonu H, H1, H2 a H3</t>
  </si>
  <si>
    <t>Rekonstrukce lůžkových stanic v pavilonu H2 a hygienických zařízení v MNO</t>
  </si>
  <si>
    <t>Rekonstrukce rozvodů  medicinálních plynů na operačních sálech a jednotkách intenzivní péče</t>
  </si>
  <si>
    <t>MNO - venkovní osvětlení - rekonstrukce</t>
  </si>
  <si>
    <t>MNO - Výstavba budovy Hyperbaricé komory</t>
  </si>
  <si>
    <t>0289/19</t>
  </si>
  <si>
    <t>MNO - energetické tepelné hospodářství - rekonstrukce</t>
  </si>
  <si>
    <t>Tvorba Fondu pro rozvoj městské nemocnice</t>
  </si>
  <si>
    <t>1226/19</t>
  </si>
  <si>
    <t>Rozšíření VO Liščí</t>
  </si>
  <si>
    <t>0301/20</t>
  </si>
  <si>
    <t>Rekonstrukce VO Tyršova</t>
  </si>
  <si>
    <t>1212/19</t>
  </si>
  <si>
    <t>Doplnění VO Karla Aksamita</t>
  </si>
  <si>
    <t>1228/19</t>
  </si>
  <si>
    <t>Rekonstrukce VO ul. Žofínská</t>
  </si>
  <si>
    <t>1223/19</t>
  </si>
  <si>
    <t>Rekonstrukce VO oblast Jirská</t>
  </si>
  <si>
    <t>1224/19</t>
  </si>
  <si>
    <t>Rekonstrukce VO oblast Letecká</t>
  </si>
  <si>
    <t>1219/19</t>
  </si>
  <si>
    <t>Rekonstrukce VO oblast Šmídova</t>
  </si>
  <si>
    <t>1211/19</t>
  </si>
  <si>
    <t>Rozváděč VO Ostrava - Bartovice</t>
  </si>
  <si>
    <t>0305/20</t>
  </si>
  <si>
    <t>Rekonstrukce VO Jaromíra Matuška</t>
  </si>
  <si>
    <t>0308/20</t>
  </si>
  <si>
    <t>Rekonstrukce VO Michálkovice 375</t>
  </si>
  <si>
    <t>0303/20</t>
  </si>
  <si>
    <t>Rekonstrukce VO oblast DK Poklad</t>
  </si>
  <si>
    <t>Rozšířené veřejného osvětlení Plesná</t>
  </si>
  <si>
    <t>0307/20</t>
  </si>
  <si>
    <t>Rekonstrukce VO Sprašová - Na Mundlochu</t>
  </si>
  <si>
    <t>1225/19</t>
  </si>
  <si>
    <t>Rekonstrukce VO oblast sídliště Proskovická</t>
  </si>
  <si>
    <t>1222/19</t>
  </si>
  <si>
    <t>Rekonstrukce VO oblast Bořivojova - Výhradní</t>
  </si>
  <si>
    <t>1221/19</t>
  </si>
  <si>
    <t>Rekonstrukce VO oblast Škrobálkova - Střádalů</t>
  </si>
  <si>
    <t>Odpa - 3636 - Územní rozvoj</t>
  </si>
  <si>
    <t xml:space="preserve">  § 3636 - C E L K E M</t>
  </si>
  <si>
    <t>0315/20</t>
  </si>
  <si>
    <t>Mappa - architektonické soutěže</t>
  </si>
  <si>
    <t xml:space="preserve">Městský ateliér prostorového plánování a architektury </t>
  </si>
  <si>
    <t>0313/20</t>
  </si>
  <si>
    <t>Mappa - nákup IT techniky vč. SW</t>
  </si>
  <si>
    <t>0312/20</t>
  </si>
  <si>
    <t>Mappa - nákup prezentačního vybavení</t>
  </si>
  <si>
    <t>0237/20</t>
  </si>
  <si>
    <t>Výkup pozemků od MILNEA</t>
  </si>
  <si>
    <t>0231/20</t>
  </si>
  <si>
    <t>Výkup pozemků od SAYANG</t>
  </si>
  <si>
    <t>0239/20</t>
  </si>
  <si>
    <t>Výkup pozemků od Lesy ČR, s.p.</t>
  </si>
  <si>
    <t>0223/20</t>
  </si>
  <si>
    <t>Výkupy dle potřeb SMO - pozemky</t>
  </si>
  <si>
    <t>0224/20</t>
  </si>
  <si>
    <t>Výkupy pozemků pod komunikacemi</t>
  </si>
  <si>
    <t>0225/20</t>
  </si>
  <si>
    <t>Výkup pozemků od Asental Land s.r.o.</t>
  </si>
  <si>
    <t>0228/20</t>
  </si>
  <si>
    <t>Výkup pozemků od 1. Reality Tradeslav</t>
  </si>
  <si>
    <t>0234/20</t>
  </si>
  <si>
    <t>Výkup pozemků - Mostní II Nová Krmelínská</t>
  </si>
  <si>
    <t>0233/20</t>
  </si>
  <si>
    <t>Výkup pozemků - prodloužená Francouzská - Rudná</t>
  </si>
  <si>
    <t>0240/20</t>
  </si>
  <si>
    <t>Nadlimitní věcná břemena</t>
  </si>
  <si>
    <t>0296/20</t>
  </si>
  <si>
    <t>Rekonstrukce střechy objektu A. Brože - OML</t>
  </si>
  <si>
    <t>0327/20</t>
  </si>
  <si>
    <t>Rekonstrukce Ostravského mrakodrapu</t>
  </si>
  <si>
    <t>Vybudování podzemních kontejnerů na komunální odpad na území města Ostravy</t>
  </si>
  <si>
    <t>OVA,MOP,OJI,POR</t>
  </si>
  <si>
    <t>0550/19</t>
  </si>
  <si>
    <t>Veřejné prostranství lokality DUHA</t>
  </si>
  <si>
    <t>0292/20</t>
  </si>
  <si>
    <t>Veřejné prostranství u městských jatek</t>
  </si>
  <si>
    <t>0087/20</t>
  </si>
  <si>
    <t>Revitalizace Tylova sadu</t>
  </si>
  <si>
    <t>0165/20</t>
  </si>
  <si>
    <t>Elektronická požární signalizace (EPS)</t>
  </si>
  <si>
    <t>0205/20</t>
  </si>
  <si>
    <t>Rekonstrukce lapolů a kanalizace v hlavní budově</t>
  </si>
  <si>
    <t>0258/20</t>
  </si>
  <si>
    <t>Elektrická požární signalizace (EPS)</t>
  </si>
  <si>
    <t>0163/20</t>
  </si>
  <si>
    <t>EPS - Domov Magnolie</t>
  </si>
  <si>
    <t xml:space="preserve">Vodovodní řád, odpady - projekt. </t>
  </si>
  <si>
    <t>Domova Korýtko - Rekonstrukce, přístavba a nástavby</t>
  </si>
  <si>
    <t>0324/20</t>
  </si>
  <si>
    <t>Dräger Mobil Printer</t>
  </si>
  <si>
    <t>0323/20</t>
  </si>
  <si>
    <t>Alcotest 6820- standardní sestava</t>
  </si>
  <si>
    <t>Obnova vozového parku - vozidla CNG osobní (ONAP III)</t>
  </si>
  <si>
    <t>0317/20</t>
  </si>
  <si>
    <t>Obnova vozového parku - vozidlo osobní 7-místné (ONAP III)</t>
  </si>
  <si>
    <t>0314/20</t>
  </si>
  <si>
    <t>Seskokové matrace pro HZS - obměna 3 ks</t>
  </si>
  <si>
    <t xml:space="preserve">  § 5522 - C E L K E M</t>
  </si>
  <si>
    <t>0295/20</t>
  </si>
  <si>
    <t>Zvýšení bezpečnosti Nové radnice - kamerový systém</t>
  </si>
  <si>
    <t>0907/19</t>
  </si>
  <si>
    <t>Obnova vozového parku HS (ONAP III)</t>
  </si>
  <si>
    <t>0248/20</t>
  </si>
  <si>
    <t xml:space="preserve">Rozvoj dotačního portálu </t>
  </si>
  <si>
    <t>0249/20</t>
  </si>
  <si>
    <t xml:space="preserve">Rozvoj webových prezentací </t>
  </si>
  <si>
    <t>0252/20</t>
  </si>
  <si>
    <t xml:space="preserve">Licence MS WinSrv Datacenter </t>
  </si>
  <si>
    <t>0256/20</t>
  </si>
  <si>
    <t xml:space="preserve">Nástroj centrální správy identit </t>
  </si>
  <si>
    <t>0247/20</t>
  </si>
  <si>
    <t xml:space="preserve">Rozvoj služeb centrálních IS SMO </t>
  </si>
  <si>
    <t>0322/20</t>
  </si>
  <si>
    <t>Rozšíření licence pro správu nestrukturovaných dat</t>
  </si>
  <si>
    <t>0261/20</t>
  </si>
  <si>
    <t xml:space="preserve">Centrální správa síťových služeb a řízení přístupu </t>
  </si>
  <si>
    <t>0259/20</t>
  </si>
  <si>
    <t>0250/20</t>
  </si>
  <si>
    <t xml:space="preserve">Obnova dílčího investičního HW </t>
  </si>
  <si>
    <t>0260/20</t>
  </si>
  <si>
    <t xml:space="preserve">Obnova velkoobjemových tiskáren </t>
  </si>
  <si>
    <t>0255/20</t>
  </si>
  <si>
    <t xml:space="preserve">Obnova primárního úložiště pro zálohy </t>
  </si>
  <si>
    <t>0328/20</t>
  </si>
  <si>
    <t>Nákup licencí ArcGIS pro MAPPA</t>
  </si>
  <si>
    <t>Odpa - 6330 - Převody vlastním fondům v rozpočtech územní úrovně</t>
  </si>
  <si>
    <t xml:space="preserve">  § 6330 - C E L K E M</t>
  </si>
  <si>
    <t>HOS</t>
  </si>
  <si>
    <t>0640/19</t>
  </si>
  <si>
    <t>Rozšíření místního hřbitova</t>
  </si>
  <si>
    <t>0155/18</t>
  </si>
  <si>
    <t>Novostavba MŠ Hrabová, ul. Bažanova vč. napojení na inž. sítě, zpevněných ploch a oplocení</t>
  </si>
  <si>
    <t>0788/19</t>
  </si>
  <si>
    <t>Rekonstrukce hřbitova</t>
  </si>
  <si>
    <t>MAR</t>
  </si>
  <si>
    <t>ÚMOb Martinov</t>
  </si>
  <si>
    <t>0965/19</t>
  </si>
  <si>
    <t>Revitalizace Areálu podnikatelů</t>
  </si>
  <si>
    <t>0720/19</t>
  </si>
  <si>
    <t>0071/19</t>
  </si>
  <si>
    <t>Revitalizace hřbitova v Ostravě - Plesné</t>
  </si>
  <si>
    <t>ÚMOb Plesná</t>
  </si>
  <si>
    <t>0139/15</t>
  </si>
  <si>
    <t>Rekonstrukce budovy úřadu v Ostravě - Plesné</t>
  </si>
  <si>
    <t>0465/19</t>
  </si>
  <si>
    <t>Komunitní dům pro seniory ulice Dělnická</t>
  </si>
  <si>
    <t>0664/19</t>
  </si>
  <si>
    <t>Revitalizace veřejného prostoru náměstí Družby - etapa A2 a B2</t>
  </si>
  <si>
    <t>0509/19</t>
  </si>
  <si>
    <t>Domov pro seniory Antošovice</t>
  </si>
  <si>
    <t>0168/18</t>
  </si>
  <si>
    <t>Sportovní hala Slezská Ostrava</t>
  </si>
  <si>
    <t>0490/19</t>
  </si>
  <si>
    <t xml:space="preserve">Ústřední hřbitov - urnový háj 1 a kolumbárium </t>
  </si>
  <si>
    <t>0498/19</t>
  </si>
  <si>
    <t>Ústřední hřbitov - rozšíření stanoviště kontejnerů</t>
  </si>
  <si>
    <t>0826/19</t>
  </si>
  <si>
    <t>Regenerace bytového fondu Mírová Osada - II. etapa (Sionkova)</t>
  </si>
  <si>
    <t>1204/19</t>
  </si>
  <si>
    <t>Opravy márnice a správní budovy vč. odkanalizová</t>
  </si>
  <si>
    <t>1012/19</t>
  </si>
  <si>
    <t xml:space="preserve">Odvodnění části ul Bří. Sedláčků (vedlejší větev) </t>
  </si>
  <si>
    <t>1009/19</t>
  </si>
  <si>
    <t xml:space="preserve">Rekonstrukce povrchů komunikací vč. chodníků ul. Bři. Sedláčků, Kručkovy, a Hečkovy, Hrabyňské a Axmanovy po inv. Akci SMO "Odkanalizování jižní části Svinova" v celých délkách a šířkách </t>
  </si>
  <si>
    <t>0815/19</t>
  </si>
  <si>
    <t>Výstavba smuteční síně a zázemí</t>
  </si>
  <si>
    <t>0787/19</t>
  </si>
  <si>
    <t>Zadržování vody v katastru Krásné Pole</t>
  </si>
  <si>
    <t>0754/19</t>
  </si>
  <si>
    <t>Zajištění bezbariérovosti v ZŠ Krásné Pole, přistavba a rekonstrukce specializovaných tříd</t>
  </si>
  <si>
    <t>LHO</t>
  </si>
  <si>
    <t>0041/20</t>
  </si>
  <si>
    <t>IROP - BD na ul. Knüpferova, č. 1456/3, 1455/4: IROP 2020 - 2023 Zlepšení kvality bydlení v Mariánských Horách a Hulvákách</t>
  </si>
  <si>
    <t>0421/19</t>
  </si>
  <si>
    <t>Snížení energetické náročnosti budovy včetně rekonstrukce vnitřních prostor detašovaného pracoviště ZŠ Gen. Janka na ulici Klicperova</t>
  </si>
  <si>
    <t>1057/19</t>
  </si>
  <si>
    <t>Sportovně-volnočasový areál v Michálkovicích</t>
  </si>
  <si>
    <t>0212/20</t>
  </si>
  <si>
    <t>Revitalizace veřejného pohřebiště a blízkého okolí</t>
  </si>
  <si>
    <t>0770/19</t>
  </si>
  <si>
    <t>Rekonstrukce BD Jungmannova 604/8</t>
  </si>
  <si>
    <t>0148/18</t>
  </si>
  <si>
    <t>Energetické úspory v BD Úprkova 11</t>
  </si>
  <si>
    <t>0060/18</t>
  </si>
  <si>
    <t>Energetické úspory - MŠO, Blahoslavova</t>
  </si>
  <si>
    <t>0064/17</t>
  </si>
  <si>
    <t>Energetické úspory v BD Chelčického 10</t>
  </si>
  <si>
    <t>0765/19</t>
  </si>
  <si>
    <t>Regenerace sídliště Šalamouna 6.A etapa</t>
  </si>
  <si>
    <t>0145/18</t>
  </si>
  <si>
    <t>Energetické úspory v BD Fügnerova 6 a Tyršova 25</t>
  </si>
  <si>
    <t>0117/18</t>
  </si>
  <si>
    <t>Hasičské cvičiště (víceúčelový sportovní areál za tenisovými kurty)</t>
  </si>
  <si>
    <t>OFR</t>
  </si>
  <si>
    <t>MOb Lhotka - investiční neúčelová dotace</t>
  </si>
  <si>
    <t>MOb Plesná - investiční neúčelová dotace</t>
  </si>
  <si>
    <t>MOb Poruba - investiční neúčelová dotace</t>
  </si>
  <si>
    <t>MOb Svinov - investiční neúčelová dotace</t>
  </si>
  <si>
    <t>MOb Hrabová - investiční neúčelová dotace</t>
  </si>
  <si>
    <t>MOb Martinov - investiční neúčelová dotace</t>
  </si>
  <si>
    <t>MOb Nová Ves - investiční neúčelová dotace</t>
  </si>
  <si>
    <t>MOb Nová Bělá - investiční neúčelová dotace</t>
  </si>
  <si>
    <t>MOb Pustkovec - investiční neúčelová dotace</t>
  </si>
  <si>
    <t>MOb Třebovice - investiční neúčelová dotace</t>
  </si>
  <si>
    <t>MOb Vítkovice - investiční neúčelová dotace</t>
  </si>
  <si>
    <t>MOb Petřkovice - investiční neúčelová dotace</t>
  </si>
  <si>
    <t>MOb Proskovice - investiční neúčelová dotace</t>
  </si>
  <si>
    <t>MOb Stará Bělá - investiční neúčelová dotace</t>
  </si>
  <si>
    <t>MOb Krásné Pole - investiční neúčelová dotace</t>
  </si>
  <si>
    <t>MOb Hošťálkovice - investiční neúčelová dotace</t>
  </si>
  <si>
    <t>MOb Michálkovice - investiční neúčelová dotace</t>
  </si>
  <si>
    <t>MOb Ostrava - Jih - investiční neúčelová dotace</t>
  </si>
  <si>
    <t>MOb Slezská Ostrava - investiční neúčelová dotace</t>
  </si>
  <si>
    <t>MOb Polanka nad Odrou - investiční neúčelová dotace</t>
  </si>
  <si>
    <t>MOb Radvanice a Bartovice - investiční neúčelová dotace</t>
  </si>
  <si>
    <t>MOb Mariánské Hory a Hulváky - investiční neúčelová dotace</t>
  </si>
  <si>
    <t>MOb Moravská Ostrava a Přívoz - investiční neúčelová dotace</t>
  </si>
  <si>
    <t>0284/20</t>
  </si>
  <si>
    <t xml:space="preserve">MŠ Gavlase 12A, celková rekonstrukce </t>
  </si>
  <si>
    <t>0279/20</t>
  </si>
  <si>
    <t>Ulice Jičínská, vybudování parkovacích stání</t>
  </si>
  <si>
    <t>0729/19</t>
  </si>
  <si>
    <t>Bytový dům Čujkovova 29 - zateplení a stavební úpravy</t>
  </si>
  <si>
    <t>0073/20</t>
  </si>
  <si>
    <t>Bytový dům Lumírova 487/7, Ostrava-Výškovice - zateplení fasády</t>
  </si>
  <si>
    <t>0731/19</t>
  </si>
  <si>
    <t>Rekonstrukce ploch a vybudování VO na hřbitově v Ostravě-Zábřehu</t>
  </si>
  <si>
    <t>1208/19</t>
  </si>
  <si>
    <t>Ulice Dr. Lukášové - rekonstrukce a regenerace sídliště Hrabůvka - 1. etapa</t>
  </si>
  <si>
    <t>0059/15</t>
  </si>
  <si>
    <t>Most přes vodoteč Dolový potok</t>
  </si>
  <si>
    <t>1196/19</t>
  </si>
  <si>
    <t>Výstavba chodníků na veřejném pohřebišti Proskovice</t>
  </si>
  <si>
    <t>0110/18</t>
  </si>
  <si>
    <t>Výstavba přístupové komunikace k hasičské zbrojnici v Ostravě-Proskovicích</t>
  </si>
  <si>
    <t>0045/20</t>
  </si>
  <si>
    <t>Zvýšení bezpečnosti pro pěší na ulici Pustkovecké</t>
  </si>
  <si>
    <t>0898/19</t>
  </si>
  <si>
    <t>Parkoviště na ul. Dopravní v Radvanicích</t>
  </si>
  <si>
    <t>0932/19</t>
  </si>
  <si>
    <t>Odstranění septiků napojených na sběrač "B"</t>
  </si>
  <si>
    <t>0889/19</t>
  </si>
  <si>
    <t>Realizace chodníků na hřbitovech v Ostravě-Radvanicích s Bartovicích</t>
  </si>
  <si>
    <t>0881/19</t>
  </si>
  <si>
    <t>Energetické úspory bytových domů v Ostravě- Radvanicích a Bartovicích</t>
  </si>
  <si>
    <t>0272/20</t>
  </si>
  <si>
    <t>Zrušení septiku MŠ Mitrovická</t>
  </si>
  <si>
    <t>0470/19</t>
  </si>
  <si>
    <t>Přestupní místo na ulici Proskovické</t>
  </si>
  <si>
    <t>0267/20</t>
  </si>
  <si>
    <t>Rekonstrukce kruhového objezdu Mitrovická</t>
  </si>
  <si>
    <t>0243/20</t>
  </si>
  <si>
    <t>Zřízení vjezdového ostrůvku na ulici Na Lukách</t>
  </si>
  <si>
    <t xml:space="preserve">  § 3429 - C E L K E M</t>
  </si>
  <si>
    <t xml:space="preserve">  § 3632- C E L K E M</t>
  </si>
  <si>
    <t>3319 -  0statní záležitosti kultury</t>
  </si>
  <si>
    <t>3429 - Ostatní zájmová činnost a rekreace</t>
  </si>
  <si>
    <t>6330 - Převody vlastním fondům v rozpočtech územní úrovně</t>
  </si>
  <si>
    <t>3636 - Územní rozvoj</t>
  </si>
  <si>
    <t xml:space="preserve">  § 5311 - C E L K E M</t>
  </si>
  <si>
    <t>Odpa - 5511 - Požární ochrana - profesionální část</t>
  </si>
  <si>
    <t xml:space="preserve">      C   E   L   K   E   M -</t>
  </si>
  <si>
    <t>Srovnání zdrojů x kapitálových výdajů v roce 2021</t>
  </si>
  <si>
    <t>Nová Pivovarská, Karolina - I. etapa Pivovarská</t>
  </si>
  <si>
    <t>Parkovací dům u Městské nemocnice Ostrava - Výstavba</t>
  </si>
  <si>
    <t>0193/19</t>
  </si>
  <si>
    <t>Rek. ČSOV Pašerových, kanalizace ul. Grmelova</t>
  </si>
  <si>
    <t>0203/19</t>
  </si>
  <si>
    <t>Odlehčovací stoka Muglinovská</t>
  </si>
  <si>
    <t>0300/19</t>
  </si>
  <si>
    <t>Rekonstrukce kanalizace Martinkova</t>
  </si>
  <si>
    <t>Renovace uměleckých děl - skleněných reliéfů Poklad a jejich osvětlení</t>
  </si>
  <si>
    <t>0352/20</t>
  </si>
  <si>
    <t>Výměna ležatých rozvodů kanalizace v pavilonu D a stravovacím pavilonu</t>
  </si>
  <si>
    <t>0294/19</t>
  </si>
  <si>
    <t xml:space="preserve">MNO - Výstavba pavilonu X </t>
  </si>
  <si>
    <t>0343/19</t>
  </si>
  <si>
    <t>Rekonstrukce VO nám. Jana Nerudy</t>
  </si>
  <si>
    <t>0344/19</t>
  </si>
  <si>
    <t>Rekonstrukce VO Porubská - B. Martinů</t>
  </si>
  <si>
    <t>0349/19</t>
  </si>
  <si>
    <t>VO - Heřmanice, ul. Vrbická</t>
  </si>
  <si>
    <t>1058/19</t>
  </si>
  <si>
    <t>Rekonstrukce VO lesopark Bělský les</t>
  </si>
  <si>
    <t>1056/19</t>
  </si>
  <si>
    <t>Veřejné osvětlení Na Zvoničce</t>
  </si>
  <si>
    <t>1101/19</t>
  </si>
  <si>
    <t>Rekonstrukce VO oblast Slívova</t>
  </si>
  <si>
    <t>1084/19</t>
  </si>
  <si>
    <t>Veřejné osvětlení Ostrava - Poruba, oblast V Zahradách</t>
  </si>
  <si>
    <t>1077/19</t>
  </si>
  <si>
    <t>Rekonstrukce VO Bažanova, Hrabová</t>
  </si>
  <si>
    <t>1064/19</t>
  </si>
  <si>
    <t>Veřejné osvětlení Ostrava - Heřmanice, Záblatská</t>
  </si>
  <si>
    <t>1209/19</t>
  </si>
  <si>
    <t>Doplnění VO Petřkovická, Hošťálkovice</t>
  </si>
  <si>
    <t>1103/19</t>
  </si>
  <si>
    <t>Doplnění VO vnitroblok Senovážná</t>
  </si>
  <si>
    <t>Výkupy dle potřeb SMO - pozemky "Cyklostezka Proskoviská, Blatnická"</t>
  </si>
  <si>
    <t>0354/19</t>
  </si>
  <si>
    <t>SPZ Ostrava Mošnov - TI - II. etapa, plynárenské zařízení</t>
  </si>
  <si>
    <t>MOS</t>
  </si>
  <si>
    <t xml:space="preserve">  § 3745 - C E L K E M</t>
  </si>
  <si>
    <t>Regenerace sídliště Zábřeh - 2. etapa, Zeleň za Lunou</t>
  </si>
  <si>
    <t>1037/19</t>
  </si>
  <si>
    <t>IROP BD na ul. Fráni Šrámka, č. 2450/4, 2451/6, 2452/8, 2440/10, 2439/12, 2438/14,  IROP 2020 - 2023 Zlepšení kvality bydlení v Mariánských Horách a Hulvákách</t>
  </si>
  <si>
    <t>0131/18</t>
  </si>
  <si>
    <t>Revitalizace prostoru Benátek - PD</t>
  </si>
  <si>
    <t>0272/12</t>
  </si>
  <si>
    <t>Revitalizace Mlýnského náhonu Proskovice</t>
  </si>
  <si>
    <t>MOb Michálkovice - investiční neúčelová dotace - převod z roku 2020</t>
  </si>
  <si>
    <t>0095/16</t>
  </si>
  <si>
    <t>Stavební úpravy bytového domu č.p. 545 v Polance nad Odrou</t>
  </si>
  <si>
    <t>Fond - pitná voda</t>
  </si>
  <si>
    <t>Fond - Odvádění a čištění odpadních vod a nakládání s kaly</t>
  </si>
  <si>
    <t>Nedočerpané prostředky r.2020</t>
  </si>
  <si>
    <t>- nedočerpané prostředky odbor územního plánování a stavebního řádu (ORJ 210, § 3626)</t>
  </si>
  <si>
    <t>Celková finanční potřeba na rok 2021</t>
  </si>
  <si>
    <t>- nedočerpané prostředky odboru financí a rozpočtu - investiční účelová dotace (ORJ 120, § 6330)</t>
  </si>
  <si>
    <t>0823/19</t>
  </si>
  <si>
    <t>Ar</t>
  </si>
  <si>
    <t>Nákup kompaktních regálů pro Archiv města Ostravy</t>
  </si>
  <si>
    <t>0379/19</t>
  </si>
  <si>
    <t>PI</t>
  </si>
  <si>
    <t>Rekonstrukce budovy Nové radnice vč. přístavby</t>
  </si>
  <si>
    <t>- nedočerpané prostředky odboru kultury a volnočasových aktivit  - Rekonstrukce DK Poklad interiéry (ORJ 160, § 3312)</t>
  </si>
  <si>
    <t>0107/13</t>
  </si>
  <si>
    <t>Hasičské zbrojnice pro SDH Proskovice - Výstavba</t>
  </si>
  <si>
    <t>- nedočerpané prostředky Archívu města Ostravy (ORJ 290)</t>
  </si>
  <si>
    <t>Vila  Na Zapadlém (Grossmanova vila) - Rekonstrukce</t>
  </si>
  <si>
    <t>zapojení úvěru</t>
  </si>
  <si>
    <t xml:space="preserve">MNO - Rekonstrukce monobloku Pav. E2 </t>
  </si>
  <si>
    <t>Kapitálový rozpočet statutárního města Ostravy pro rok 2021  - členění dle ODPA</t>
  </si>
  <si>
    <t>Příloha č. 7</t>
  </si>
  <si>
    <t>Odpa - 2143 - Cestovní ruch</t>
  </si>
  <si>
    <t>2143 - Cestovní ruch</t>
  </si>
  <si>
    <t xml:space="preserve">  § 2143 - C E L K E M</t>
  </si>
  <si>
    <t xml:space="preserve">Úvěr nezapojen </t>
  </si>
  <si>
    <t>0296/19</t>
  </si>
  <si>
    <t>Rekonstrukce rozvoden VN 22 kV v areálu MNO</t>
  </si>
  <si>
    <t>Zapojení úvěru (ORJ 230 - 50 570 000 Kč, ORJ 160 -125 000 000 Kč, ORJ 120 - 1 580 000 Kč)</t>
  </si>
  <si>
    <t>0088/20</t>
  </si>
  <si>
    <t>Ozelenění Terminálu Dubina</t>
  </si>
  <si>
    <t>- nedočerpané prostředky odboru  ochrany životního prostředí - protipovodňové opatření (ORJ 190, § 3744)</t>
  </si>
  <si>
    <t>- nedočerpané prostředky odboru majetkového (ORJ 137, § 3639)</t>
  </si>
  <si>
    <t>- nedočerpané prostředky odboru  ochrany životního prostředí - kotlíková dotace (ORJ 190, § 3713)</t>
  </si>
  <si>
    <t>0094/18</t>
  </si>
  <si>
    <t>Cesta vody a Park nad Rybníkem (Údolí Výškovického potoku)</t>
  </si>
  <si>
    <t>OJI,SBE</t>
  </si>
  <si>
    <t xml:space="preserve">- nedočerpané prostředky odboru sociální věcí a zdravotnictví - Fond pro rozvoj Městské nemocnice Ostrava  (ORJ 170, § 3599) </t>
  </si>
  <si>
    <t>Odpa - 5299 - Ostatní záležitosti požární ochrany a integrovaného záchranného systému</t>
  </si>
  <si>
    <t>0375/19</t>
  </si>
  <si>
    <t>Městečko bezpečí</t>
  </si>
  <si>
    <t>5299 - Ostatní záležitosti požární ochrany a integrovaného záchranného systému</t>
  </si>
  <si>
    <t>Regenerace bytového fondu Mírová Osada - I. etapa (Chrustova)</t>
  </si>
  <si>
    <t>0608/19</t>
  </si>
  <si>
    <t>původní</t>
  </si>
  <si>
    <t>rozdíl</t>
  </si>
  <si>
    <t xml:space="preserve">původní </t>
  </si>
  <si>
    <t>3311 - Divadelní činnost</t>
  </si>
  <si>
    <t>- nedočerpané prostředky odboru investičního - Koncertní hala (ORJ 230, § 3312)</t>
  </si>
  <si>
    <t>- nedočerpané prostředky odboru investičního - Fond pro koncertní halu (ORJ 230, § 3312)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</si>
</sst>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82">
    <font>
      <sz val="10"/>
      <name val="Arial"/>
      <family val="0"/>
    </font>
    <font>
      <b/>
      <sz val="8.25"/>
      <color indexed="8"/>
      <name val="Tahoma"/>
      <family val="2"/>
    </font>
    <font>
      <sz val="8.25"/>
      <color indexed="8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13"/>
      <name val="Arial"/>
      <family val="2"/>
    </font>
    <font>
      <sz val="9"/>
      <color indexed="8"/>
      <name val="Tahoma"/>
      <family val="2"/>
    </font>
    <font>
      <b/>
      <u val="single"/>
      <sz val="9"/>
      <name val="Arial"/>
      <family val="2"/>
    </font>
    <font>
      <b/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53"/>
      <name val="Arial"/>
      <family val="2"/>
    </font>
    <font>
      <sz val="18"/>
      <color indexed="53"/>
      <name val="Arial"/>
      <family val="2"/>
    </font>
    <font>
      <b/>
      <sz val="10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8.5"/>
      <color indexed="8"/>
      <name val="Tahoma"/>
      <family val="2"/>
    </font>
    <font>
      <sz val="8.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"/>
      <family val="2"/>
    </font>
    <font>
      <b/>
      <sz val="12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3" fontId="1" fillId="33" borderId="11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3" fontId="0" fillId="0" borderId="0" xfId="0" applyNumberFormat="1" applyFont="1" applyAlignment="1">
      <alignment/>
    </xf>
    <xf numFmtId="0" fontId="6" fillId="33" borderId="14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3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7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77" fillId="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0" fontId="4" fillId="0" borderId="17" xfId="0" applyFont="1" applyFill="1" applyBorder="1" applyAlignment="1">
      <alignment horizontal="left" wrapText="1"/>
    </xf>
    <xf numFmtId="0" fontId="23" fillId="35" borderId="15" xfId="0" applyFont="1" applyFill="1" applyBorder="1" applyAlignment="1">
      <alignment wrapText="1"/>
    </xf>
    <xf numFmtId="0" fontId="23" fillId="35" borderId="24" xfId="0" applyFont="1" applyFill="1" applyBorder="1" applyAlignment="1">
      <alignment wrapText="1"/>
    </xf>
    <xf numFmtId="0" fontId="23" fillId="35" borderId="32" xfId="0" applyFont="1" applyFill="1" applyBorder="1" applyAlignment="1">
      <alignment wrapText="1"/>
    </xf>
    <xf numFmtId="0" fontId="23" fillId="35" borderId="23" xfId="0" applyFont="1" applyFill="1" applyBorder="1" applyAlignment="1">
      <alignment wrapText="1"/>
    </xf>
    <xf numFmtId="0" fontId="23" fillId="35" borderId="26" xfId="0" applyFont="1" applyFill="1" applyBorder="1" applyAlignment="1">
      <alignment wrapText="1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3" fillId="35" borderId="21" xfId="0" applyFont="1" applyFill="1" applyBorder="1" applyAlignment="1">
      <alignment wrapText="1"/>
    </xf>
    <xf numFmtId="0" fontId="23" fillId="35" borderId="33" xfId="0" applyFont="1" applyFill="1" applyBorder="1" applyAlignment="1">
      <alignment horizontal="left" wrapText="1"/>
    </xf>
    <xf numFmtId="3" fontId="4" fillId="33" borderId="34" xfId="0" applyNumberFormat="1" applyFont="1" applyFill="1" applyBorder="1" applyAlignment="1">
      <alignment/>
    </xf>
    <xf numFmtId="0" fontId="23" fillId="35" borderId="23" xfId="0" applyFont="1" applyFill="1" applyBorder="1" applyAlignment="1">
      <alignment horizontal="left" wrapText="1"/>
    </xf>
    <xf numFmtId="0" fontId="23" fillId="35" borderId="23" xfId="0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2" fillId="0" borderId="17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31" xfId="0" applyNumberFormat="1" applyFont="1" applyFill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6" borderId="41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36" borderId="42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36" borderId="43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4" fillId="36" borderId="44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36" borderId="45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36" borderId="46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36" borderId="47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3" fontId="4" fillId="36" borderId="49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36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36" borderId="53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3" fontId="4" fillId="36" borderId="55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36" borderId="57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3" fontId="78" fillId="0" borderId="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1" xfId="0" applyNumberFormat="1" applyFont="1" applyFill="1" applyBorder="1" applyAlignment="1" applyProtection="1">
      <alignment horizontal="right" vertical="top" wrapText="1"/>
      <protection locked="0"/>
    </xf>
    <xf numFmtId="0" fontId="2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1" xfId="0" applyNumberFormat="1" applyFont="1" applyFill="1" applyBorder="1" applyAlignment="1" applyProtection="1">
      <alignment horizontal="left" vertical="top" wrapText="1"/>
      <protection locked="0"/>
    </xf>
    <xf numFmtId="3" fontId="2" fillId="38" borderId="11" xfId="0" applyNumberFormat="1" applyFont="1" applyFill="1" applyBorder="1" applyAlignment="1" applyProtection="1">
      <alignment horizontal="right" vertical="top" wrapText="1"/>
      <protection locked="0"/>
    </xf>
    <xf numFmtId="3" fontId="78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wrapText="1"/>
    </xf>
    <xf numFmtId="0" fontId="6" fillId="38" borderId="14" xfId="0" applyFont="1" applyFill="1" applyBorder="1" applyAlignment="1">
      <alignment wrapText="1"/>
    </xf>
    <xf numFmtId="0" fontId="6" fillId="38" borderId="34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" fillId="37" borderId="59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right" vertical="top" wrapText="1"/>
      <protection locked="0"/>
    </xf>
    <xf numFmtId="0" fontId="2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left" vertical="top" wrapText="1"/>
      <protection locked="0"/>
    </xf>
    <xf numFmtId="3" fontId="2" fillId="37" borderId="12" xfId="0" applyNumberFormat="1" applyFont="1" applyFill="1" applyBorder="1" applyAlignment="1" applyProtection="1">
      <alignment horizontal="right" vertical="top" wrapText="1"/>
      <protection locked="0"/>
    </xf>
    <xf numFmtId="3" fontId="2" fillId="37" borderId="60" xfId="0" applyNumberFormat="1" applyFont="1" applyFill="1" applyBorder="1" applyAlignment="1" applyProtection="1">
      <alignment horizontal="right" vertical="top" wrapText="1"/>
      <protection locked="0"/>
    </xf>
    <xf numFmtId="0" fontId="2" fillId="37" borderId="61" xfId="0" applyNumberFormat="1" applyFont="1" applyFill="1" applyBorder="1" applyAlignment="1" applyProtection="1">
      <alignment horizontal="center" vertical="top" wrapText="1"/>
      <protection locked="0"/>
    </xf>
    <xf numFmtId="3" fontId="2" fillId="37" borderId="62" xfId="0" applyNumberFormat="1" applyFont="1" applyFill="1" applyBorder="1" applyAlignment="1" applyProtection="1">
      <alignment horizontal="right" vertical="top" wrapText="1"/>
      <protection locked="0"/>
    </xf>
    <xf numFmtId="0" fontId="2" fillId="37" borderId="63" xfId="0" applyNumberFormat="1" applyFont="1" applyFill="1" applyBorder="1" applyAlignment="1" applyProtection="1">
      <alignment horizontal="center" vertical="top" wrapText="1"/>
      <protection locked="0"/>
    </xf>
    <xf numFmtId="0" fontId="2" fillId="37" borderId="64" xfId="0" applyNumberFormat="1" applyFont="1" applyFill="1" applyBorder="1" applyAlignment="1" applyProtection="1">
      <alignment horizontal="right" vertical="top" wrapText="1"/>
      <protection locked="0"/>
    </xf>
    <xf numFmtId="0" fontId="2" fillId="37" borderId="64" xfId="0" applyNumberFormat="1" applyFont="1" applyFill="1" applyBorder="1" applyAlignment="1" applyProtection="1">
      <alignment horizontal="center" vertical="top" wrapText="1"/>
      <protection locked="0"/>
    </xf>
    <xf numFmtId="0" fontId="2" fillId="37" borderId="64" xfId="0" applyNumberFormat="1" applyFont="1" applyFill="1" applyBorder="1" applyAlignment="1" applyProtection="1">
      <alignment horizontal="left" vertical="top" wrapText="1"/>
      <protection locked="0"/>
    </xf>
    <xf numFmtId="3" fontId="2" fillId="37" borderId="64" xfId="0" applyNumberFormat="1" applyFont="1" applyFill="1" applyBorder="1" applyAlignment="1" applyProtection="1">
      <alignment horizontal="right" vertical="top" wrapText="1"/>
      <protection locked="0"/>
    </xf>
    <xf numFmtId="3" fontId="2" fillId="37" borderId="65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38" borderId="61" xfId="0" applyNumberFormat="1" applyFont="1" applyFill="1" applyBorder="1" applyAlignment="1" applyProtection="1">
      <alignment horizontal="center" vertical="top" wrapText="1"/>
      <protection locked="0"/>
    </xf>
    <xf numFmtId="3" fontId="2" fillId="38" borderId="62" xfId="0" applyNumberFormat="1" applyFont="1" applyFill="1" applyBorder="1" applyAlignment="1" applyProtection="1">
      <alignment horizontal="right" vertical="top" wrapText="1"/>
      <protection locked="0"/>
    </xf>
    <xf numFmtId="0" fontId="2" fillId="0" borderId="61" xfId="0" applyNumberFormat="1" applyFont="1" applyFill="1" applyBorder="1" applyAlignment="1" applyProtection="1">
      <alignment horizontal="center" vertical="top" wrapText="1"/>
      <protection locked="0"/>
    </xf>
    <xf numFmtId="3" fontId="2" fillId="0" borderId="62" xfId="0" applyNumberFormat="1" applyFont="1" applyFill="1" applyBorder="1" applyAlignment="1" applyProtection="1">
      <alignment horizontal="right" vertical="top" wrapText="1"/>
      <protection locked="0"/>
    </xf>
    <xf numFmtId="3" fontId="11" fillId="0" borderId="66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 applyProtection="1">
      <alignment vertical="center" wrapText="1"/>
      <protection locked="0"/>
    </xf>
    <xf numFmtId="0" fontId="2" fillId="0" borderId="67" xfId="0" applyNumberFormat="1" applyFont="1" applyFill="1" applyBorder="1" applyAlignment="1" applyProtection="1">
      <alignment horizontal="right" vertical="top" wrapText="1"/>
      <protection locked="0"/>
    </xf>
    <xf numFmtId="0" fontId="2" fillId="37" borderId="68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3" fontId="2" fillId="0" borderId="12" xfId="0" applyNumberFormat="1" applyFont="1" applyFill="1" applyBorder="1" applyAlignment="1" applyProtection="1">
      <alignment horizontal="right" vertical="top" wrapText="1"/>
      <protection locked="0"/>
    </xf>
    <xf numFmtId="3" fontId="2" fillId="0" borderId="60" xfId="0" applyNumberFormat="1" applyFont="1" applyFill="1" applyBorder="1" applyAlignment="1" applyProtection="1">
      <alignment horizontal="right" vertical="top" wrapText="1"/>
      <protection locked="0"/>
    </xf>
    <xf numFmtId="0" fontId="2" fillId="0" borderId="69" xfId="0" applyNumberFormat="1" applyFont="1" applyFill="1" applyBorder="1" applyAlignment="1" applyProtection="1">
      <alignment horizontal="right" vertical="top" wrapText="1"/>
      <protection locked="0"/>
    </xf>
    <xf numFmtId="0" fontId="2" fillId="0" borderId="69" xfId="0" applyNumberFormat="1" applyFont="1" applyFill="1" applyBorder="1" applyAlignment="1" applyProtection="1">
      <alignment horizontal="center" vertical="top" wrapText="1"/>
      <protection locked="0"/>
    </xf>
    <xf numFmtId="0" fontId="2" fillId="0" borderId="69" xfId="0" applyNumberFormat="1" applyFont="1" applyFill="1" applyBorder="1" applyAlignment="1" applyProtection="1">
      <alignment horizontal="left" vertical="top" wrapText="1"/>
      <protection locked="0"/>
    </xf>
    <xf numFmtId="3" fontId="2" fillId="0" borderId="69" xfId="0" applyNumberFormat="1" applyFont="1" applyFill="1" applyBorder="1" applyAlignment="1" applyProtection="1">
      <alignment horizontal="right" vertical="top" wrapText="1"/>
      <protection locked="0"/>
    </xf>
    <xf numFmtId="0" fontId="2" fillId="37" borderId="70" xfId="0" applyNumberFormat="1" applyFont="1" applyFill="1" applyBorder="1" applyAlignment="1" applyProtection="1">
      <alignment horizontal="center" vertical="top" wrapText="1"/>
      <protection locked="0"/>
    </xf>
    <xf numFmtId="0" fontId="2" fillId="37" borderId="69" xfId="0" applyNumberFormat="1" applyFont="1" applyFill="1" applyBorder="1" applyAlignment="1" applyProtection="1">
      <alignment horizontal="right" vertical="top" wrapText="1"/>
      <protection locked="0"/>
    </xf>
    <xf numFmtId="0" fontId="2" fillId="37" borderId="69" xfId="0" applyNumberFormat="1" applyFont="1" applyFill="1" applyBorder="1" applyAlignment="1" applyProtection="1">
      <alignment horizontal="center" vertical="top" wrapText="1"/>
      <protection locked="0"/>
    </xf>
    <xf numFmtId="0" fontId="2" fillId="37" borderId="69" xfId="0" applyNumberFormat="1" applyFont="1" applyFill="1" applyBorder="1" applyAlignment="1" applyProtection="1">
      <alignment horizontal="left" vertical="top" wrapText="1"/>
      <protection locked="0"/>
    </xf>
    <xf numFmtId="3" fontId="2" fillId="37" borderId="69" xfId="0" applyNumberFormat="1" applyFont="1" applyFill="1" applyBorder="1" applyAlignment="1" applyProtection="1">
      <alignment horizontal="right" vertical="top" wrapText="1"/>
      <protection locked="0"/>
    </xf>
    <xf numFmtId="3" fontId="2" fillId="37" borderId="71" xfId="0" applyNumberFormat="1" applyFont="1" applyFill="1" applyBorder="1" applyAlignment="1" applyProtection="1">
      <alignment horizontal="right" vertical="top" wrapText="1"/>
      <protection locked="0"/>
    </xf>
    <xf numFmtId="0" fontId="11" fillId="0" borderId="28" xfId="0" applyFont="1" applyFill="1" applyBorder="1" applyAlignment="1">
      <alignment vertical="center"/>
    </xf>
    <xf numFmtId="0" fontId="2" fillId="38" borderId="59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right" vertical="top" wrapText="1"/>
      <protection locked="0"/>
    </xf>
    <xf numFmtId="0" fontId="2" fillId="38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8" borderId="12" xfId="0" applyNumberFormat="1" applyFont="1" applyFill="1" applyBorder="1" applyAlignment="1" applyProtection="1">
      <alignment horizontal="left" vertical="top" wrapText="1"/>
      <protection locked="0"/>
    </xf>
    <xf numFmtId="3" fontId="2" fillId="38" borderId="12" xfId="0" applyNumberFormat="1" applyFont="1" applyFill="1" applyBorder="1" applyAlignment="1" applyProtection="1">
      <alignment horizontal="right" vertical="top" wrapText="1"/>
      <protection locked="0"/>
    </xf>
    <xf numFmtId="3" fontId="2" fillId="38" borderId="60" xfId="0" applyNumberFormat="1" applyFont="1" applyFill="1" applyBorder="1" applyAlignment="1" applyProtection="1">
      <alignment horizontal="right" vertical="top" wrapText="1"/>
      <protection locked="0"/>
    </xf>
    <xf numFmtId="3" fontId="11" fillId="0" borderId="39" xfId="0" applyNumberFormat="1" applyFont="1" applyFill="1" applyBorder="1" applyAlignment="1">
      <alignment vertical="center"/>
    </xf>
    <xf numFmtId="3" fontId="11" fillId="0" borderId="40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2" fillId="38" borderId="63" xfId="0" applyNumberFormat="1" applyFont="1" applyFill="1" applyBorder="1" applyAlignment="1" applyProtection="1">
      <alignment horizontal="center" vertical="top" wrapText="1"/>
      <protection locked="0"/>
    </xf>
    <xf numFmtId="0" fontId="2" fillId="38" borderId="64" xfId="0" applyNumberFormat="1" applyFont="1" applyFill="1" applyBorder="1" applyAlignment="1" applyProtection="1">
      <alignment horizontal="right" vertical="top" wrapText="1"/>
      <protection locked="0"/>
    </xf>
    <xf numFmtId="0" fontId="2" fillId="38" borderId="64" xfId="0" applyNumberFormat="1" applyFont="1" applyFill="1" applyBorder="1" applyAlignment="1" applyProtection="1">
      <alignment horizontal="center" vertical="top" wrapText="1"/>
      <protection locked="0"/>
    </xf>
    <xf numFmtId="0" fontId="2" fillId="38" borderId="64" xfId="0" applyNumberFormat="1" applyFont="1" applyFill="1" applyBorder="1" applyAlignment="1" applyProtection="1">
      <alignment horizontal="left" vertical="top" wrapText="1"/>
      <protection locked="0"/>
    </xf>
    <xf numFmtId="3" fontId="2" fillId="38" borderId="64" xfId="0" applyNumberFormat="1" applyFont="1" applyFill="1" applyBorder="1" applyAlignment="1" applyProtection="1">
      <alignment horizontal="right" vertical="top" wrapText="1"/>
      <protection locked="0"/>
    </xf>
    <xf numFmtId="3" fontId="2" fillId="38" borderId="65" xfId="0" applyNumberFormat="1" applyFont="1" applyFill="1" applyBorder="1" applyAlignment="1" applyProtection="1">
      <alignment horizontal="right" vertical="top" wrapText="1"/>
      <protection locked="0"/>
    </xf>
    <xf numFmtId="0" fontId="2" fillId="38" borderId="70" xfId="0" applyNumberFormat="1" applyFont="1" applyFill="1" applyBorder="1" applyAlignment="1" applyProtection="1">
      <alignment horizontal="center" vertical="top" wrapText="1"/>
      <protection locked="0"/>
    </xf>
    <xf numFmtId="0" fontId="2" fillId="38" borderId="69" xfId="0" applyNumberFormat="1" applyFont="1" applyFill="1" applyBorder="1" applyAlignment="1" applyProtection="1">
      <alignment horizontal="right" vertical="top" wrapText="1"/>
      <protection locked="0"/>
    </xf>
    <xf numFmtId="0" fontId="2" fillId="38" borderId="69" xfId="0" applyNumberFormat="1" applyFont="1" applyFill="1" applyBorder="1" applyAlignment="1" applyProtection="1">
      <alignment horizontal="center" vertical="top" wrapText="1"/>
      <protection locked="0"/>
    </xf>
    <xf numFmtId="0" fontId="2" fillId="38" borderId="69" xfId="0" applyNumberFormat="1" applyFont="1" applyFill="1" applyBorder="1" applyAlignment="1" applyProtection="1">
      <alignment horizontal="left" vertical="top" wrapText="1"/>
      <protection locked="0"/>
    </xf>
    <xf numFmtId="3" fontId="2" fillId="38" borderId="69" xfId="0" applyNumberFormat="1" applyFont="1" applyFill="1" applyBorder="1" applyAlignment="1" applyProtection="1">
      <alignment horizontal="right" vertical="top" wrapText="1"/>
      <protection locked="0"/>
    </xf>
    <xf numFmtId="3" fontId="2" fillId="38" borderId="71" xfId="0" applyNumberFormat="1" applyFont="1" applyFill="1" applyBorder="1" applyAlignment="1" applyProtection="1">
      <alignment horizontal="right" vertical="top" wrapText="1"/>
      <protection locked="0"/>
    </xf>
    <xf numFmtId="0" fontId="2" fillId="0" borderId="63" xfId="0" applyNumberFormat="1" applyFont="1" applyFill="1" applyBorder="1" applyAlignment="1" applyProtection="1">
      <alignment horizontal="center" vertical="top" wrapText="1"/>
      <protection locked="0"/>
    </xf>
    <xf numFmtId="0" fontId="2" fillId="0" borderId="64" xfId="0" applyNumberFormat="1" applyFont="1" applyFill="1" applyBorder="1" applyAlignment="1" applyProtection="1">
      <alignment horizontal="right" vertical="top" wrapText="1"/>
      <protection locked="0"/>
    </xf>
    <xf numFmtId="0" fontId="2" fillId="0" borderId="64" xfId="0" applyNumberFormat="1" applyFont="1" applyFill="1" applyBorder="1" applyAlignment="1" applyProtection="1">
      <alignment horizontal="center" vertical="top" wrapText="1"/>
      <protection locked="0"/>
    </xf>
    <xf numFmtId="0" fontId="2" fillId="0" borderId="64" xfId="0" applyNumberFormat="1" applyFont="1" applyFill="1" applyBorder="1" applyAlignment="1" applyProtection="1">
      <alignment horizontal="left" vertical="top" wrapText="1"/>
      <protection locked="0"/>
    </xf>
    <xf numFmtId="3" fontId="2" fillId="0" borderId="64" xfId="0" applyNumberFormat="1" applyFont="1" applyFill="1" applyBorder="1" applyAlignment="1" applyProtection="1">
      <alignment horizontal="right" vertical="top" wrapText="1"/>
      <protection locked="0"/>
    </xf>
    <xf numFmtId="3" fontId="2" fillId="0" borderId="65" xfId="0" applyNumberFormat="1" applyFont="1" applyFill="1" applyBorder="1" applyAlignment="1" applyProtection="1">
      <alignment horizontal="right" vertical="top" wrapText="1"/>
      <protection locked="0"/>
    </xf>
    <xf numFmtId="0" fontId="2" fillId="0" borderId="70" xfId="0" applyNumberFormat="1" applyFont="1" applyFill="1" applyBorder="1" applyAlignment="1" applyProtection="1">
      <alignment horizontal="center" vertical="top" wrapText="1"/>
      <protection locked="0"/>
    </xf>
    <xf numFmtId="0" fontId="2" fillId="0" borderId="72" xfId="0" applyNumberFormat="1" applyFont="1" applyFill="1" applyBorder="1" applyAlignment="1" applyProtection="1">
      <alignment horizontal="right" vertical="top" wrapText="1"/>
      <protection locked="0"/>
    </xf>
    <xf numFmtId="0" fontId="2" fillId="0" borderId="73" xfId="0" applyNumberFormat="1" applyFont="1" applyFill="1" applyBorder="1" applyAlignment="1" applyProtection="1">
      <alignment horizontal="right" vertical="top" wrapText="1"/>
      <protection locked="0"/>
    </xf>
    <xf numFmtId="0" fontId="2" fillId="0" borderId="5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6" xfId="0" applyNumberFormat="1" applyFont="1" applyFill="1" applyBorder="1" applyAlignment="1" applyProtection="1">
      <alignment horizontal="right" vertical="top" wrapText="1"/>
      <protection locked="0"/>
    </xf>
    <xf numFmtId="0" fontId="2" fillId="37" borderId="7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>
      <alignment vertical="center"/>
    </xf>
    <xf numFmtId="0" fontId="11" fillId="0" borderId="75" xfId="0" applyFont="1" applyFill="1" applyBorder="1" applyAlignment="1">
      <alignment vertical="center"/>
    </xf>
    <xf numFmtId="0" fontId="2" fillId="37" borderId="10" xfId="0" applyNumberFormat="1" applyFont="1" applyFill="1" applyBorder="1" applyAlignment="1" applyProtection="1">
      <alignment horizontal="right" vertical="top" wrapText="1"/>
      <protection locked="0"/>
    </xf>
    <xf numFmtId="0" fontId="2" fillId="38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37" borderId="76" xfId="0" applyNumberFormat="1" applyFont="1" applyFill="1" applyBorder="1" applyAlignment="1" applyProtection="1">
      <alignment horizontal="right" vertical="top" wrapText="1"/>
      <protection locked="0"/>
    </xf>
    <xf numFmtId="0" fontId="2" fillId="37" borderId="77" xfId="0" applyNumberFormat="1" applyFont="1" applyFill="1" applyBorder="1" applyAlignment="1" applyProtection="1">
      <alignment horizontal="right" vertical="top" wrapText="1"/>
      <protection locked="0"/>
    </xf>
    <xf numFmtId="0" fontId="2" fillId="38" borderId="77" xfId="0" applyNumberFormat="1" applyFont="1" applyFill="1" applyBorder="1" applyAlignment="1" applyProtection="1">
      <alignment horizontal="right" vertical="top" wrapText="1"/>
      <protection locked="0"/>
    </xf>
    <xf numFmtId="0" fontId="2" fillId="0" borderId="77" xfId="0" applyNumberFormat="1" applyFont="1" applyFill="1" applyBorder="1" applyAlignment="1" applyProtection="1">
      <alignment horizontal="right" vertical="top" wrapText="1"/>
      <protection locked="0"/>
    </xf>
    <xf numFmtId="0" fontId="2" fillId="37" borderId="78" xfId="0" applyNumberFormat="1" applyFont="1" applyFill="1" applyBorder="1" applyAlignment="1" applyProtection="1">
      <alignment horizontal="right" vertical="top" wrapText="1"/>
      <protection locked="0"/>
    </xf>
    <xf numFmtId="0" fontId="2" fillId="37" borderId="79" xfId="0" applyNumberFormat="1" applyFont="1" applyFill="1" applyBorder="1" applyAlignment="1" applyProtection="1">
      <alignment horizontal="center" vertical="top" wrapText="1"/>
      <protection locked="0"/>
    </xf>
    <xf numFmtId="0" fontId="2" fillId="37" borderId="80" xfId="0" applyNumberFormat="1" applyFont="1" applyFill="1" applyBorder="1" applyAlignment="1" applyProtection="1">
      <alignment horizontal="right" vertical="top" wrapText="1"/>
      <protection locked="0"/>
    </xf>
    <xf numFmtId="0" fontId="2" fillId="37" borderId="81" xfId="0" applyNumberFormat="1" applyFont="1" applyFill="1" applyBorder="1" applyAlignment="1" applyProtection="1">
      <alignment horizontal="right" vertical="top" wrapText="1"/>
      <protection locked="0"/>
    </xf>
    <xf numFmtId="0" fontId="2" fillId="37" borderId="82" xfId="0" applyNumberFormat="1" applyFont="1" applyFill="1" applyBorder="1" applyAlignment="1" applyProtection="1">
      <alignment horizontal="right" vertical="top" wrapText="1"/>
      <protection locked="0"/>
    </xf>
    <xf numFmtId="0" fontId="2" fillId="37" borderId="82" xfId="0" applyNumberFormat="1" applyFont="1" applyFill="1" applyBorder="1" applyAlignment="1" applyProtection="1">
      <alignment horizontal="center" vertical="top" wrapText="1"/>
      <protection locked="0"/>
    </xf>
    <xf numFmtId="0" fontId="2" fillId="37" borderId="82" xfId="0" applyNumberFormat="1" applyFont="1" applyFill="1" applyBorder="1" applyAlignment="1" applyProtection="1">
      <alignment horizontal="left" vertical="top" wrapText="1"/>
      <protection locked="0"/>
    </xf>
    <xf numFmtId="3" fontId="2" fillId="37" borderId="82" xfId="0" applyNumberFormat="1" applyFont="1" applyFill="1" applyBorder="1" applyAlignment="1" applyProtection="1">
      <alignment horizontal="right" vertical="top" wrapText="1"/>
      <protection locked="0"/>
    </xf>
    <xf numFmtId="3" fontId="2" fillId="37" borderId="83" xfId="0" applyNumberFormat="1" applyFont="1" applyFill="1" applyBorder="1" applyAlignment="1" applyProtection="1">
      <alignment horizontal="right" vertical="top" wrapText="1"/>
      <protection locked="0"/>
    </xf>
    <xf numFmtId="0" fontId="2" fillId="37" borderId="84" xfId="0" applyNumberFormat="1" applyFont="1" applyFill="1" applyBorder="1" applyAlignment="1" applyProtection="1">
      <alignment horizontal="center" vertical="top" wrapText="1"/>
      <protection locked="0"/>
    </xf>
    <xf numFmtId="0" fontId="2" fillId="37" borderId="85" xfId="0" applyNumberFormat="1" applyFont="1" applyFill="1" applyBorder="1" applyAlignment="1" applyProtection="1">
      <alignment horizontal="right" vertical="top" wrapText="1"/>
      <protection locked="0"/>
    </xf>
    <xf numFmtId="0" fontId="2" fillId="37" borderId="86" xfId="0" applyNumberFormat="1" applyFont="1" applyFill="1" applyBorder="1" applyAlignment="1" applyProtection="1">
      <alignment horizontal="right" vertical="top" wrapText="1"/>
      <protection locked="0"/>
    </xf>
    <xf numFmtId="0" fontId="2" fillId="37" borderId="87" xfId="0" applyNumberFormat="1" applyFont="1" applyFill="1" applyBorder="1" applyAlignment="1" applyProtection="1">
      <alignment horizontal="right" vertical="top" wrapText="1"/>
      <protection locked="0"/>
    </xf>
    <xf numFmtId="0" fontId="2" fillId="37" borderId="87" xfId="0" applyNumberFormat="1" applyFont="1" applyFill="1" applyBorder="1" applyAlignment="1" applyProtection="1">
      <alignment horizontal="center" vertical="top" wrapText="1"/>
      <protection locked="0"/>
    </xf>
    <xf numFmtId="0" fontId="2" fillId="37" borderId="87" xfId="0" applyNumberFormat="1" applyFont="1" applyFill="1" applyBorder="1" applyAlignment="1" applyProtection="1">
      <alignment horizontal="left" vertical="top" wrapText="1"/>
      <protection locked="0"/>
    </xf>
    <xf numFmtId="3" fontId="2" fillId="37" borderId="87" xfId="0" applyNumberFormat="1" applyFont="1" applyFill="1" applyBorder="1" applyAlignment="1" applyProtection="1">
      <alignment horizontal="right" vertical="top" wrapText="1"/>
      <protection locked="0"/>
    </xf>
    <xf numFmtId="3" fontId="2" fillId="37" borderId="88" xfId="0" applyNumberFormat="1" applyFont="1" applyFill="1" applyBorder="1" applyAlignment="1" applyProtection="1">
      <alignment horizontal="right" vertical="top" wrapText="1"/>
      <protection locked="0"/>
    </xf>
    <xf numFmtId="3" fontId="11" fillId="0" borderId="16" xfId="0" applyNumberFormat="1" applyFont="1" applyFill="1" applyBorder="1" applyAlignment="1">
      <alignment vertical="center"/>
    </xf>
    <xf numFmtId="3" fontId="11" fillId="0" borderId="89" xfId="0" applyNumberFormat="1" applyFont="1" applyFill="1" applyBorder="1" applyAlignment="1">
      <alignment vertical="center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59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right" vertical="top" wrapText="1"/>
      <protection locked="0"/>
    </xf>
    <xf numFmtId="0" fontId="2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2" xfId="0" applyNumberFormat="1" applyFont="1" applyFill="1" applyBorder="1" applyAlignment="1" applyProtection="1">
      <alignment horizontal="left" vertical="top" wrapText="1"/>
      <protection locked="0"/>
    </xf>
    <xf numFmtId="3" fontId="2" fillId="37" borderId="12" xfId="0" applyNumberFormat="1" applyFont="1" applyFill="1" applyBorder="1" applyAlignment="1" applyProtection="1">
      <alignment horizontal="right" vertical="top" wrapText="1"/>
      <protection locked="0"/>
    </xf>
    <xf numFmtId="3" fontId="2" fillId="37" borderId="60" xfId="0" applyNumberFormat="1" applyFont="1" applyFill="1" applyBorder="1" applyAlignment="1" applyProtection="1">
      <alignment horizontal="right" vertical="top" wrapText="1"/>
      <protection locked="0"/>
    </xf>
    <xf numFmtId="0" fontId="2" fillId="37" borderId="90" xfId="0" applyNumberFormat="1" applyFont="1" applyFill="1" applyBorder="1" applyAlignment="1" applyProtection="1">
      <alignment horizontal="center" vertical="top" wrapText="1"/>
      <protection locked="0"/>
    </xf>
    <xf numFmtId="0" fontId="2" fillId="37" borderId="91" xfId="0" applyNumberFormat="1" applyFont="1" applyFill="1" applyBorder="1" applyAlignment="1" applyProtection="1">
      <alignment horizontal="right" vertical="top" wrapText="1"/>
      <protection locked="0"/>
    </xf>
    <xf numFmtId="0" fontId="2" fillId="37" borderId="9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91" xfId="0" applyNumberFormat="1" applyFont="1" applyFill="1" applyBorder="1" applyAlignment="1" applyProtection="1">
      <alignment horizontal="left" vertical="top" wrapText="1"/>
      <protection locked="0"/>
    </xf>
    <xf numFmtId="3" fontId="2" fillId="37" borderId="91" xfId="0" applyNumberFormat="1" applyFont="1" applyFill="1" applyBorder="1" applyAlignment="1" applyProtection="1">
      <alignment horizontal="right" vertical="top" wrapText="1"/>
      <protection locked="0"/>
    </xf>
    <xf numFmtId="3" fontId="2" fillId="37" borderId="92" xfId="0" applyNumberFormat="1" applyFont="1" applyFill="1" applyBorder="1" applyAlignment="1" applyProtection="1">
      <alignment horizontal="right" vertical="top" wrapText="1"/>
      <protection locked="0"/>
    </xf>
    <xf numFmtId="3" fontId="2" fillId="38" borderId="93" xfId="0" applyNumberFormat="1" applyFont="1" applyFill="1" applyBorder="1" applyAlignment="1" applyProtection="1">
      <alignment horizontal="right" vertical="top" wrapText="1"/>
      <protection locked="0"/>
    </xf>
    <xf numFmtId="3" fontId="25" fillId="0" borderId="0" xfId="0" applyNumberFormat="1" applyFont="1" applyFill="1" applyBorder="1" applyAlignment="1">
      <alignment horizontal="center"/>
    </xf>
    <xf numFmtId="3" fontId="2" fillId="37" borderId="94" xfId="0" applyNumberFormat="1" applyFont="1" applyFill="1" applyBorder="1" applyAlignment="1" applyProtection="1">
      <alignment horizontal="right" vertical="top" wrapText="1"/>
      <protection locked="0"/>
    </xf>
    <xf numFmtId="0" fontId="2" fillId="37" borderId="95" xfId="0" applyNumberFormat="1" applyFont="1" applyFill="1" applyBorder="1" applyAlignment="1" applyProtection="1">
      <alignment horizontal="center" vertical="top" wrapText="1"/>
      <protection locked="0"/>
    </xf>
    <xf numFmtId="0" fontId="2" fillId="37" borderId="73" xfId="0" applyNumberFormat="1" applyFont="1" applyFill="1" applyBorder="1" applyAlignment="1" applyProtection="1">
      <alignment horizontal="right" vertical="top" wrapText="1"/>
      <protection locked="0"/>
    </xf>
    <xf numFmtId="0" fontId="2" fillId="37" borderId="61" xfId="0" applyNumberFormat="1" applyFont="1" applyFill="1" applyBorder="1" applyAlignment="1" applyProtection="1">
      <alignment horizontal="center" vertical="top" wrapText="1"/>
      <protection locked="0"/>
    </xf>
    <xf numFmtId="3" fontId="2" fillId="37" borderId="62" xfId="0" applyNumberFormat="1" applyFont="1" applyFill="1" applyBorder="1" applyAlignment="1" applyProtection="1">
      <alignment horizontal="right" vertical="top" wrapText="1"/>
      <protection locked="0"/>
    </xf>
    <xf numFmtId="0" fontId="2" fillId="37" borderId="63" xfId="0" applyNumberFormat="1" applyFont="1" applyFill="1" applyBorder="1" applyAlignment="1" applyProtection="1">
      <alignment horizontal="center" vertical="top" wrapText="1"/>
      <protection locked="0"/>
    </xf>
    <xf numFmtId="0" fontId="2" fillId="37" borderId="64" xfId="0" applyNumberFormat="1" applyFont="1" applyFill="1" applyBorder="1" applyAlignment="1" applyProtection="1">
      <alignment horizontal="right" vertical="top" wrapText="1"/>
      <protection locked="0"/>
    </xf>
    <xf numFmtId="0" fontId="2" fillId="37" borderId="64" xfId="0" applyNumberFormat="1" applyFont="1" applyFill="1" applyBorder="1" applyAlignment="1" applyProtection="1">
      <alignment horizontal="center" vertical="top" wrapText="1"/>
      <protection locked="0"/>
    </xf>
    <xf numFmtId="0" fontId="2" fillId="37" borderId="64" xfId="0" applyNumberFormat="1" applyFont="1" applyFill="1" applyBorder="1" applyAlignment="1" applyProtection="1">
      <alignment horizontal="left" vertical="top" wrapText="1"/>
      <protection locked="0"/>
    </xf>
    <xf numFmtId="3" fontId="2" fillId="37" borderId="64" xfId="0" applyNumberFormat="1" applyFont="1" applyFill="1" applyBorder="1" applyAlignment="1" applyProtection="1">
      <alignment horizontal="right" vertical="top" wrapText="1"/>
      <protection locked="0"/>
    </xf>
    <xf numFmtId="3" fontId="2" fillId="37" borderId="65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7" borderId="11" xfId="0" applyNumberFormat="1" applyFont="1" applyFill="1" applyBorder="1" applyAlignment="1" applyProtection="1">
      <alignment horizontal="left" vertical="top" wrapText="1"/>
      <protection locked="0"/>
    </xf>
    <xf numFmtId="3" fontId="2" fillId="37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1" xfId="0" applyNumberFormat="1" applyFont="1" applyFill="1" applyBorder="1" applyAlignment="1" applyProtection="1">
      <alignment horizontal="left" vertical="top" wrapText="1"/>
      <protection locked="0"/>
    </xf>
    <xf numFmtId="3" fontId="31" fillId="38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7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11" xfId="0" applyNumberFormat="1" applyFont="1" applyFill="1" applyBorder="1" applyAlignment="1" applyProtection="1">
      <alignment horizontal="left" vertical="top" wrapText="1"/>
      <protection locked="0"/>
    </xf>
    <xf numFmtId="3" fontId="31" fillId="37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7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11" xfId="0" applyNumberFormat="1" applyFont="1" applyFill="1" applyBorder="1" applyAlignment="1" applyProtection="1">
      <alignment horizontal="left" vertical="top" wrapText="1"/>
      <protection locked="0"/>
    </xf>
    <xf numFmtId="3" fontId="31" fillId="37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1" xfId="0" applyNumberFormat="1" applyFont="1" applyFill="1" applyBorder="1" applyAlignment="1" applyProtection="1">
      <alignment horizontal="right" vertical="top" wrapText="1"/>
      <protection locked="0"/>
    </xf>
    <xf numFmtId="0" fontId="31" fillId="38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11" xfId="0" applyNumberFormat="1" applyFont="1" applyFill="1" applyBorder="1" applyAlignment="1" applyProtection="1">
      <alignment horizontal="left" vertical="top" wrapText="1"/>
      <protection locked="0"/>
    </xf>
    <xf numFmtId="3" fontId="31" fillId="38" borderId="11" xfId="0" applyNumberFormat="1" applyFont="1" applyFill="1" applyBorder="1" applyAlignment="1" applyProtection="1">
      <alignment horizontal="right" vertical="top" wrapText="1"/>
      <protection locked="0"/>
    </xf>
    <xf numFmtId="3" fontId="31" fillId="38" borderId="0" xfId="0" applyNumberFormat="1" applyFont="1" applyFill="1" applyBorder="1" applyAlignment="1" applyProtection="1">
      <alignment horizontal="right" vertical="top" wrapText="1"/>
      <protection locked="0"/>
    </xf>
    <xf numFmtId="0" fontId="31" fillId="38" borderId="63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64" xfId="0" applyNumberFormat="1" applyFont="1" applyFill="1" applyBorder="1" applyAlignment="1" applyProtection="1">
      <alignment horizontal="right" vertical="top" wrapText="1"/>
      <protection locked="0"/>
    </xf>
    <xf numFmtId="0" fontId="31" fillId="38" borderId="64" xfId="0" applyNumberFormat="1" applyFont="1" applyFill="1" applyBorder="1" applyAlignment="1" applyProtection="1">
      <alignment horizontal="center" vertical="top" wrapText="1"/>
      <protection locked="0"/>
    </xf>
    <xf numFmtId="0" fontId="31" fillId="38" borderId="64" xfId="0" applyNumberFormat="1" applyFont="1" applyFill="1" applyBorder="1" applyAlignment="1" applyProtection="1">
      <alignment horizontal="left" vertical="top" wrapText="1"/>
      <protection locked="0"/>
    </xf>
    <xf numFmtId="3" fontId="31" fillId="38" borderId="64" xfId="0" applyNumberFormat="1" applyFont="1" applyFill="1" applyBorder="1" applyAlignment="1" applyProtection="1">
      <alignment horizontal="right" vertical="top" wrapText="1"/>
      <protection locked="0"/>
    </xf>
    <xf numFmtId="3" fontId="31" fillId="38" borderId="65" xfId="0" applyNumberFormat="1" applyFont="1" applyFill="1" applyBorder="1" applyAlignment="1" applyProtection="1">
      <alignment horizontal="right" vertical="top" wrapText="1"/>
      <protection locked="0"/>
    </xf>
    <xf numFmtId="0" fontId="31" fillId="37" borderId="61" xfId="0" applyNumberFormat="1" applyFont="1" applyFill="1" applyBorder="1" applyAlignment="1" applyProtection="1">
      <alignment horizontal="center" vertical="top" wrapText="1"/>
      <protection locked="0"/>
    </xf>
    <xf numFmtId="3" fontId="31" fillId="37" borderId="62" xfId="0" applyNumberFormat="1" applyFont="1" applyFill="1" applyBorder="1" applyAlignment="1" applyProtection="1">
      <alignment horizontal="right" vertical="top" wrapText="1"/>
      <protection locked="0"/>
    </xf>
    <xf numFmtId="0" fontId="31" fillId="38" borderId="61" xfId="0" applyNumberFormat="1" applyFont="1" applyFill="1" applyBorder="1" applyAlignment="1" applyProtection="1">
      <alignment horizontal="center" vertical="top" wrapText="1"/>
      <protection locked="0"/>
    </xf>
    <xf numFmtId="3" fontId="31" fillId="38" borderId="62" xfId="0" applyNumberFormat="1" applyFont="1" applyFill="1" applyBorder="1" applyAlignment="1" applyProtection="1">
      <alignment horizontal="right" vertical="top" wrapText="1"/>
      <protection locked="0"/>
    </xf>
    <xf numFmtId="0" fontId="31" fillId="0" borderId="70" xfId="0" applyNumberFormat="1" applyFont="1" applyFill="1" applyBorder="1" applyAlignment="1" applyProtection="1">
      <alignment horizontal="center" vertical="top" wrapText="1"/>
      <protection locked="0"/>
    </xf>
    <xf numFmtId="0" fontId="31" fillId="0" borderId="69" xfId="0" applyNumberFormat="1" applyFont="1" applyFill="1" applyBorder="1" applyAlignment="1" applyProtection="1">
      <alignment horizontal="right" vertical="top" wrapText="1"/>
      <protection locked="0"/>
    </xf>
    <xf numFmtId="0" fontId="31" fillId="0" borderId="69" xfId="0" applyNumberFormat="1" applyFont="1" applyFill="1" applyBorder="1" applyAlignment="1" applyProtection="1">
      <alignment horizontal="center" vertical="top" wrapText="1"/>
      <protection locked="0"/>
    </xf>
    <xf numFmtId="0" fontId="31" fillId="0" borderId="69" xfId="0" applyNumberFormat="1" applyFont="1" applyFill="1" applyBorder="1" applyAlignment="1" applyProtection="1">
      <alignment horizontal="left" vertical="top" wrapText="1"/>
      <protection locked="0"/>
    </xf>
    <xf numFmtId="3" fontId="31" fillId="0" borderId="69" xfId="0" applyNumberFormat="1" applyFont="1" applyFill="1" applyBorder="1" applyAlignment="1" applyProtection="1">
      <alignment horizontal="right" vertical="top" wrapText="1"/>
      <protection locked="0"/>
    </xf>
    <xf numFmtId="3" fontId="31" fillId="0" borderId="71" xfId="0" applyNumberFormat="1" applyFont="1" applyFill="1" applyBorder="1" applyAlignment="1" applyProtection="1">
      <alignment horizontal="right" vertical="top" wrapText="1"/>
      <protection locked="0"/>
    </xf>
    <xf numFmtId="0" fontId="31" fillId="37" borderId="59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12" xfId="0" applyNumberFormat="1" applyFont="1" applyFill="1" applyBorder="1" applyAlignment="1" applyProtection="1">
      <alignment horizontal="right" vertical="top" wrapText="1"/>
      <protection locked="0"/>
    </xf>
    <xf numFmtId="0" fontId="31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12" xfId="0" applyNumberFormat="1" applyFont="1" applyFill="1" applyBorder="1" applyAlignment="1" applyProtection="1">
      <alignment horizontal="left" vertical="top" wrapText="1"/>
      <protection locked="0"/>
    </xf>
    <xf numFmtId="3" fontId="31" fillId="37" borderId="12" xfId="0" applyNumberFormat="1" applyFont="1" applyFill="1" applyBorder="1" applyAlignment="1" applyProtection="1">
      <alignment horizontal="right" vertical="top" wrapText="1"/>
      <protection locked="0"/>
    </xf>
    <xf numFmtId="3" fontId="31" fillId="37" borderId="60" xfId="0" applyNumberFormat="1" applyFont="1" applyFill="1" applyBorder="1" applyAlignment="1" applyProtection="1">
      <alignment horizontal="right" vertical="top" wrapText="1"/>
      <protection locked="0"/>
    </xf>
    <xf numFmtId="0" fontId="31" fillId="37" borderId="63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64" xfId="0" applyNumberFormat="1" applyFont="1" applyFill="1" applyBorder="1" applyAlignment="1" applyProtection="1">
      <alignment horizontal="right" vertical="top" wrapText="1"/>
      <protection locked="0"/>
    </xf>
    <xf numFmtId="0" fontId="31" fillId="37" borderId="64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64" xfId="0" applyNumberFormat="1" applyFont="1" applyFill="1" applyBorder="1" applyAlignment="1" applyProtection="1">
      <alignment horizontal="left" vertical="top" wrapText="1"/>
      <protection locked="0"/>
    </xf>
    <xf numFmtId="3" fontId="31" fillId="37" borderId="64" xfId="0" applyNumberFormat="1" applyFont="1" applyFill="1" applyBorder="1" applyAlignment="1" applyProtection="1">
      <alignment horizontal="right" vertical="top" wrapText="1"/>
      <protection locked="0"/>
    </xf>
    <xf numFmtId="0" fontId="31" fillId="37" borderId="70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69" xfId="0" applyNumberFormat="1" applyFont="1" applyFill="1" applyBorder="1" applyAlignment="1" applyProtection="1">
      <alignment horizontal="right" vertical="top" wrapText="1"/>
      <protection locked="0"/>
    </xf>
    <xf numFmtId="0" fontId="31" fillId="37" borderId="69" xfId="0" applyNumberFormat="1" applyFont="1" applyFill="1" applyBorder="1" applyAlignment="1" applyProtection="1">
      <alignment horizontal="center" vertical="top" wrapText="1"/>
      <protection locked="0"/>
    </xf>
    <xf numFmtId="0" fontId="31" fillId="37" borderId="69" xfId="0" applyNumberFormat="1" applyFont="1" applyFill="1" applyBorder="1" applyAlignment="1" applyProtection="1">
      <alignment horizontal="left" vertical="top" wrapText="1"/>
      <protection locked="0"/>
    </xf>
    <xf numFmtId="3" fontId="31" fillId="37" borderId="69" xfId="0" applyNumberFormat="1" applyFont="1" applyFill="1" applyBorder="1" applyAlignment="1" applyProtection="1">
      <alignment horizontal="right" vertical="top" wrapText="1"/>
      <protection locked="0"/>
    </xf>
    <xf numFmtId="0" fontId="31" fillId="37" borderId="61" xfId="0" applyNumberFormat="1" applyFont="1" applyFill="1" applyBorder="1" applyAlignment="1" applyProtection="1">
      <alignment horizontal="center" vertical="top" wrapText="1"/>
      <protection locked="0"/>
    </xf>
    <xf numFmtId="3" fontId="31" fillId="37" borderId="62" xfId="0" applyNumberFormat="1" applyFont="1" applyFill="1" applyBorder="1" applyAlignment="1" applyProtection="1">
      <alignment horizontal="right" vertical="top" wrapText="1"/>
      <protection locked="0"/>
    </xf>
    <xf numFmtId="0" fontId="31" fillId="38" borderId="61" xfId="0" applyNumberFormat="1" applyFont="1" applyFill="1" applyBorder="1" applyAlignment="1" applyProtection="1">
      <alignment horizontal="center" vertical="top" wrapText="1"/>
      <protection locked="0"/>
    </xf>
    <xf numFmtId="3" fontId="31" fillId="38" borderId="62" xfId="0" applyNumberFormat="1" applyFont="1" applyFill="1" applyBorder="1" applyAlignment="1" applyProtection="1">
      <alignment horizontal="right" vertical="top" wrapText="1"/>
      <protection locked="0"/>
    </xf>
    <xf numFmtId="0" fontId="2" fillId="37" borderId="61" xfId="0" applyNumberFormat="1" applyFont="1" applyFill="1" applyBorder="1" applyAlignment="1" applyProtection="1">
      <alignment horizontal="center" vertical="top" wrapText="1"/>
      <protection locked="0"/>
    </xf>
    <xf numFmtId="3" fontId="2" fillId="37" borderId="62" xfId="0" applyNumberFormat="1" applyFont="1" applyFill="1" applyBorder="1" applyAlignment="1" applyProtection="1">
      <alignment horizontal="right" vertical="top" wrapText="1"/>
      <protection locked="0"/>
    </xf>
    <xf numFmtId="0" fontId="10" fillId="0" borderId="18" xfId="0" applyFont="1" applyBorder="1" applyAlignment="1">
      <alignment vertical="center"/>
    </xf>
    <xf numFmtId="0" fontId="1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11" fillId="39" borderId="97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3" fontId="4" fillId="36" borderId="98" xfId="0" applyNumberFormat="1" applyFont="1" applyFill="1" applyBorder="1" applyAlignment="1">
      <alignment/>
    </xf>
    <xf numFmtId="0" fontId="1" fillId="0" borderId="99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Alignment="1">
      <alignment/>
    </xf>
    <xf numFmtId="0" fontId="80" fillId="39" borderId="97" xfId="0" applyFont="1" applyFill="1" applyBorder="1" applyAlignment="1">
      <alignment horizontal="center" vertical="center" wrapText="1"/>
    </xf>
    <xf numFmtId="0" fontId="80" fillId="39" borderId="46" xfId="0" applyFont="1" applyFill="1" applyBorder="1" applyAlignment="1">
      <alignment horizontal="center" vertical="center" wrapText="1"/>
    </xf>
    <xf numFmtId="3" fontId="81" fillId="33" borderId="4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0" fontId="79" fillId="0" borderId="0" xfId="0" applyFont="1" applyBorder="1" applyAlignment="1">
      <alignment/>
    </xf>
    <xf numFmtId="3" fontId="81" fillId="36" borderId="97" xfId="0" applyNumberFormat="1" applyFont="1" applyFill="1" applyBorder="1" applyAlignment="1">
      <alignment/>
    </xf>
    <xf numFmtId="3" fontId="81" fillId="36" borderId="46" xfId="0" applyNumberFormat="1" applyFont="1" applyFill="1" applyBorder="1" applyAlignment="1">
      <alignment/>
    </xf>
    <xf numFmtId="3" fontId="81" fillId="36" borderId="30" xfId="0" applyNumberFormat="1" applyFont="1" applyFill="1" applyBorder="1" applyAlignment="1">
      <alignment/>
    </xf>
    <xf numFmtId="3" fontId="81" fillId="36" borderId="43" xfId="0" applyNumberFormat="1" applyFont="1" applyFill="1" applyBorder="1" applyAlignment="1">
      <alignment/>
    </xf>
    <xf numFmtId="3" fontId="81" fillId="36" borderId="41" xfId="0" applyNumberFormat="1" applyFont="1" applyFill="1" applyBorder="1" applyAlignment="1">
      <alignment/>
    </xf>
    <xf numFmtId="3" fontId="4" fillId="33" borderId="97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3" fontId="9" fillId="38" borderId="40" xfId="0" applyNumberFormat="1" applyFont="1" applyFill="1" applyBorder="1" applyAlignment="1">
      <alignment horizontal="center"/>
    </xf>
    <xf numFmtId="0" fontId="27" fillId="38" borderId="40" xfId="0" applyFont="1" applyFill="1" applyBorder="1" applyAlignment="1">
      <alignment horizontal="center"/>
    </xf>
    <xf numFmtId="0" fontId="27" fillId="38" borderId="38" xfId="0" applyFont="1" applyFill="1" applyBorder="1" applyAlignment="1">
      <alignment horizontal="center"/>
    </xf>
    <xf numFmtId="3" fontId="9" fillId="40" borderId="100" xfId="0" applyNumberFormat="1" applyFont="1" applyFill="1" applyBorder="1" applyAlignment="1">
      <alignment horizontal="right"/>
    </xf>
    <xf numFmtId="3" fontId="9" fillId="40" borderId="101" xfId="0" applyNumberFormat="1" applyFont="1" applyFill="1" applyBorder="1" applyAlignment="1">
      <alignment horizontal="right"/>
    </xf>
    <xf numFmtId="3" fontId="9" fillId="40" borderId="102" xfId="0" applyNumberFormat="1" applyFont="1" applyFill="1" applyBorder="1" applyAlignment="1">
      <alignment horizontal="right"/>
    </xf>
    <xf numFmtId="3" fontId="9" fillId="41" borderId="103" xfId="0" applyNumberFormat="1" applyFont="1" applyFill="1" applyBorder="1" applyAlignment="1">
      <alignment horizontal="center"/>
    </xf>
    <xf numFmtId="3" fontId="9" fillId="41" borderId="104" xfId="0" applyNumberFormat="1" applyFont="1" applyFill="1" applyBorder="1" applyAlignment="1">
      <alignment horizontal="center"/>
    </xf>
    <xf numFmtId="3" fontId="9" fillId="41" borderId="105" xfId="0" applyNumberFormat="1" applyFont="1" applyFill="1" applyBorder="1" applyAlignment="1">
      <alignment horizontal="center"/>
    </xf>
    <xf numFmtId="3" fontId="9" fillId="3" borderId="100" xfId="0" applyNumberFormat="1" applyFont="1" applyFill="1" applyBorder="1" applyAlignment="1">
      <alignment horizontal="right"/>
    </xf>
    <xf numFmtId="3" fontId="9" fillId="3" borderId="101" xfId="0" applyNumberFormat="1" applyFont="1" applyFill="1" applyBorder="1" applyAlignment="1">
      <alignment horizontal="right"/>
    </xf>
    <xf numFmtId="3" fontId="9" fillId="3" borderId="102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1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9" xfId="0" applyNumberFormat="1" applyFont="1" applyFill="1" applyBorder="1" applyAlignment="1" applyProtection="1">
      <alignment horizontal="center" vertical="center" wrapText="1"/>
      <protection locked="0"/>
    </xf>
    <xf numFmtId="3" fontId="9" fillId="15" borderId="100" xfId="0" applyNumberFormat="1" applyFont="1" applyFill="1" applyBorder="1" applyAlignment="1">
      <alignment horizontal="center"/>
    </xf>
    <xf numFmtId="3" fontId="9" fillId="15" borderId="101" xfId="0" applyNumberFormat="1" applyFont="1" applyFill="1" applyBorder="1" applyAlignment="1">
      <alignment horizontal="center"/>
    </xf>
    <xf numFmtId="3" fontId="9" fillId="15" borderId="10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01" xfId="0" applyFont="1" applyFill="1" applyBorder="1" applyAlignment="1">
      <alignment horizontal="left" wrapText="1"/>
    </xf>
    <xf numFmtId="0" fontId="6" fillId="0" borderId="98" xfId="0" applyFont="1" applyFill="1" applyBorder="1" applyAlignment="1">
      <alignment horizontal="left" wrapText="1"/>
    </xf>
    <xf numFmtId="0" fontId="6" fillId="15" borderId="15" xfId="0" applyFont="1" applyFill="1" applyBorder="1" applyAlignment="1">
      <alignment horizontal="left" wrapText="1"/>
    </xf>
    <xf numFmtId="0" fontId="6" fillId="15" borderId="101" xfId="0" applyFont="1" applyFill="1" applyBorder="1" applyAlignment="1">
      <alignment horizontal="left" wrapText="1"/>
    </xf>
    <xf numFmtId="0" fontId="6" fillId="15" borderId="98" xfId="0" applyFont="1" applyFill="1" applyBorder="1" applyAlignment="1">
      <alignment horizontal="left" wrapText="1"/>
    </xf>
    <xf numFmtId="3" fontId="78" fillId="0" borderId="0" xfId="0" applyNumberFormat="1" applyFont="1" applyFill="1" applyBorder="1" applyAlignment="1">
      <alignment horizontal="center"/>
    </xf>
    <xf numFmtId="3" fontId="9" fillId="0" borderId="100" xfId="0" applyNumberFormat="1" applyFont="1" applyFill="1" applyBorder="1" applyAlignment="1">
      <alignment horizontal="center"/>
    </xf>
    <xf numFmtId="3" fontId="9" fillId="0" borderId="101" xfId="0" applyNumberFormat="1" applyFont="1" applyFill="1" applyBorder="1" applyAlignment="1">
      <alignment horizontal="center"/>
    </xf>
    <xf numFmtId="3" fontId="9" fillId="0" borderId="102" xfId="0" applyNumberFormat="1" applyFont="1" applyFill="1" applyBorder="1" applyAlignment="1">
      <alignment horizontal="center"/>
    </xf>
    <xf numFmtId="3" fontId="9" fillId="0" borderId="100" xfId="0" applyNumberFormat="1" applyFont="1" applyFill="1" applyBorder="1" applyAlignment="1">
      <alignment horizontal="right"/>
    </xf>
    <xf numFmtId="3" fontId="9" fillId="0" borderId="101" xfId="0" applyNumberFormat="1" applyFont="1" applyFill="1" applyBorder="1" applyAlignment="1">
      <alignment horizontal="right"/>
    </xf>
    <xf numFmtId="3" fontId="9" fillId="0" borderId="102" xfId="0" applyNumberFormat="1" applyFont="1" applyFill="1" applyBorder="1" applyAlignment="1">
      <alignment horizontal="right"/>
    </xf>
    <xf numFmtId="0" fontId="13" fillId="0" borderId="9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right" wrapText="1"/>
    </xf>
    <xf numFmtId="49" fontId="6" fillId="0" borderId="101" xfId="0" applyNumberFormat="1" applyFont="1" applyFill="1" applyBorder="1" applyAlignment="1">
      <alignment horizontal="right" wrapText="1"/>
    </xf>
    <xf numFmtId="49" fontId="6" fillId="0" borderId="98" xfId="0" applyNumberFormat="1" applyFont="1" applyFill="1" applyBorder="1" applyAlignment="1">
      <alignment horizontal="right" wrapText="1"/>
    </xf>
    <xf numFmtId="49" fontId="6" fillId="3" borderId="15" xfId="0" applyNumberFormat="1" applyFont="1" applyFill="1" applyBorder="1" applyAlignment="1">
      <alignment horizontal="right" wrapText="1"/>
    </xf>
    <xf numFmtId="49" fontId="6" fillId="3" borderId="101" xfId="0" applyNumberFormat="1" applyFont="1" applyFill="1" applyBorder="1" applyAlignment="1">
      <alignment horizontal="right" wrapText="1"/>
    </xf>
    <xf numFmtId="49" fontId="6" fillId="3" borderId="98" xfId="0" applyNumberFormat="1" applyFont="1" applyFill="1" applyBorder="1" applyAlignment="1">
      <alignment horizontal="right" wrapText="1"/>
    </xf>
    <xf numFmtId="3" fontId="9" fillId="42" borderId="100" xfId="0" applyNumberFormat="1" applyFont="1" applyFill="1" applyBorder="1" applyAlignment="1">
      <alignment horizontal="center"/>
    </xf>
    <xf numFmtId="3" fontId="9" fillId="42" borderId="101" xfId="0" applyNumberFormat="1" applyFont="1" applyFill="1" applyBorder="1" applyAlignment="1">
      <alignment horizontal="center"/>
    </xf>
    <xf numFmtId="3" fontId="9" fillId="42" borderId="102" xfId="0" applyNumberFormat="1" applyFont="1" applyFill="1" applyBorder="1" applyAlignment="1">
      <alignment horizontal="center"/>
    </xf>
    <xf numFmtId="3" fontId="9" fillId="43" borderId="100" xfId="0" applyNumberFormat="1" applyFont="1" applyFill="1" applyBorder="1" applyAlignment="1">
      <alignment horizontal="center"/>
    </xf>
    <xf numFmtId="3" fontId="9" fillId="43" borderId="101" xfId="0" applyNumberFormat="1" applyFont="1" applyFill="1" applyBorder="1" applyAlignment="1">
      <alignment horizontal="center"/>
    </xf>
    <xf numFmtId="3" fontId="9" fillId="43" borderId="102" xfId="0" applyNumberFormat="1" applyFont="1" applyFill="1" applyBorder="1" applyAlignment="1">
      <alignment horizontal="center"/>
    </xf>
    <xf numFmtId="0" fontId="6" fillId="42" borderId="15" xfId="0" applyFont="1" applyFill="1" applyBorder="1" applyAlignment="1">
      <alignment horizontal="left" wrapText="1"/>
    </xf>
    <xf numFmtId="0" fontId="6" fillId="42" borderId="101" xfId="0" applyFont="1" applyFill="1" applyBorder="1" applyAlignment="1">
      <alignment horizontal="left" wrapText="1"/>
    </xf>
    <xf numFmtId="0" fontId="6" fillId="42" borderId="98" xfId="0" applyFont="1" applyFill="1" applyBorder="1" applyAlignment="1">
      <alignment horizontal="left" wrapText="1"/>
    </xf>
    <xf numFmtId="0" fontId="6" fillId="43" borderId="15" xfId="0" applyFont="1" applyFill="1" applyBorder="1" applyAlignment="1">
      <alignment horizontal="left" wrapText="1"/>
    </xf>
    <xf numFmtId="0" fontId="6" fillId="43" borderId="101" xfId="0" applyFont="1" applyFill="1" applyBorder="1" applyAlignment="1">
      <alignment horizontal="left" wrapText="1"/>
    </xf>
    <xf numFmtId="0" fontId="6" fillId="43" borderId="98" xfId="0" applyFont="1" applyFill="1" applyBorder="1" applyAlignment="1">
      <alignment horizontal="left" wrapText="1"/>
    </xf>
    <xf numFmtId="0" fontId="6" fillId="15" borderId="15" xfId="0" applyFont="1" applyFill="1" applyBorder="1" applyAlignment="1">
      <alignment horizontal="right" wrapText="1"/>
    </xf>
    <xf numFmtId="0" fontId="6" fillId="15" borderId="101" xfId="0" applyFont="1" applyFill="1" applyBorder="1" applyAlignment="1">
      <alignment horizontal="right" wrapText="1"/>
    </xf>
    <xf numFmtId="0" fontId="6" fillId="15" borderId="98" xfId="0" applyFont="1" applyFill="1" applyBorder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 wrapText="1"/>
    </xf>
    <xf numFmtId="0" fontId="12" fillId="39" borderId="106" xfId="0" applyFont="1" applyFill="1" applyBorder="1" applyAlignment="1">
      <alignment horizontal="center" vertical="center" wrapText="1"/>
    </xf>
    <xf numFmtId="0" fontId="12" fillId="39" borderId="29" xfId="0" applyFont="1" applyFill="1" applyBorder="1" applyAlignment="1">
      <alignment horizontal="center" vertical="center" wrapText="1"/>
    </xf>
    <xf numFmtId="0" fontId="11" fillId="39" borderId="97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left" wrapText="1"/>
    </xf>
    <xf numFmtId="0" fontId="6" fillId="37" borderId="107" xfId="0" applyFont="1" applyFill="1" applyBorder="1" applyAlignment="1">
      <alignment horizontal="left" wrapText="1"/>
    </xf>
    <xf numFmtId="0" fontId="6" fillId="37" borderId="108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3" fontId="9" fillId="37" borderId="109" xfId="0" applyNumberFormat="1" applyFont="1" applyFill="1" applyBorder="1" applyAlignment="1">
      <alignment horizontal="center"/>
    </xf>
    <xf numFmtId="3" fontId="9" fillId="37" borderId="18" xfId="0" applyNumberFormat="1" applyFont="1" applyFill="1" applyBorder="1" applyAlignment="1">
      <alignment horizontal="center"/>
    </xf>
    <xf numFmtId="3" fontId="9" fillId="37" borderId="7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5" fillId="39" borderId="111" xfId="0" applyFont="1" applyFill="1" applyBorder="1" applyAlignment="1">
      <alignment horizontal="center" vertical="center"/>
    </xf>
    <xf numFmtId="49" fontId="6" fillId="40" borderId="15" xfId="0" applyNumberFormat="1" applyFont="1" applyFill="1" applyBorder="1" applyAlignment="1">
      <alignment horizontal="right" wrapText="1"/>
    </xf>
    <xf numFmtId="49" fontId="6" fillId="40" borderId="101" xfId="0" applyNumberFormat="1" applyFont="1" applyFill="1" applyBorder="1" applyAlignment="1">
      <alignment horizontal="right" wrapText="1"/>
    </xf>
    <xf numFmtId="49" fontId="6" fillId="40" borderId="98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wrapText="1"/>
    </xf>
    <xf numFmtId="3" fontId="9" fillId="15" borderId="100" xfId="0" applyNumberFormat="1" applyFont="1" applyFill="1" applyBorder="1" applyAlignment="1">
      <alignment horizontal="right"/>
    </xf>
    <xf numFmtId="3" fontId="9" fillId="15" borderId="101" xfId="0" applyNumberFormat="1" applyFont="1" applyFill="1" applyBorder="1" applyAlignment="1">
      <alignment horizontal="right"/>
    </xf>
    <xf numFmtId="3" fontId="9" fillId="15" borderId="102" xfId="0" applyNumberFormat="1" applyFont="1" applyFill="1" applyBorder="1" applyAlignment="1">
      <alignment horizontal="right"/>
    </xf>
    <xf numFmtId="0" fontId="6" fillId="41" borderId="32" xfId="0" applyFont="1" applyFill="1" applyBorder="1" applyAlignment="1">
      <alignment horizontal="left" wrapText="1"/>
    </xf>
    <xf numFmtId="0" fontId="6" fillId="41" borderId="104" xfId="0" applyFont="1" applyFill="1" applyBorder="1" applyAlignment="1">
      <alignment horizontal="left" wrapText="1"/>
    </xf>
    <xf numFmtId="0" fontId="6" fillId="41" borderId="113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right" wrapText="1"/>
    </xf>
    <xf numFmtId="49" fontId="5" fillId="0" borderId="101" xfId="0" applyNumberFormat="1" applyFont="1" applyFill="1" applyBorder="1" applyAlignment="1">
      <alignment horizontal="right" wrapText="1"/>
    </xf>
    <xf numFmtId="49" fontId="5" fillId="0" borderId="98" xfId="0" applyNumberFormat="1" applyFont="1" applyFill="1" applyBorder="1" applyAlignment="1">
      <alignment horizontal="right" wrapText="1"/>
    </xf>
    <xf numFmtId="0" fontId="1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" fillId="33" borderId="119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5" xfId="0" applyNumberFormat="1" applyFont="1" applyFill="1" applyBorder="1" applyAlignment="1" applyProtection="1">
      <alignment horizontal="center" vertical="center" textRotation="90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" fillId="33" borderId="116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0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vertical="center"/>
    </xf>
    <xf numFmtId="0" fontId="30" fillId="0" borderId="28" xfId="0" applyNumberFormat="1" applyFont="1" applyFill="1" applyBorder="1" applyAlignment="1" applyProtection="1">
      <alignment vertical="center" wrapText="1"/>
      <protection locked="0"/>
    </xf>
    <xf numFmtId="0" fontId="1" fillId="33" borderId="124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4E2D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AE3E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view="pageBreakPreview" zoomScaleNormal="90" zoomScaleSheetLayoutView="100" zoomScalePageLayoutView="0" workbookViewId="0" topLeftCell="A1">
      <pane ySplit="6" topLeftCell="A71" activePane="bottomLeft" state="frozen"/>
      <selection pane="topLeft" activeCell="A1" sqref="A1"/>
      <selection pane="bottomLeft" activeCell="G72" sqref="G72:I72"/>
    </sheetView>
  </sheetViews>
  <sheetFormatPr defaultColWidth="9.140625" defaultRowHeight="12.75"/>
  <cols>
    <col min="1" max="1" width="57.421875" style="0" customWidth="1"/>
    <col min="2" max="2" width="13.8515625" style="0" customWidth="1"/>
    <col min="3" max="3" width="2.00390625" style="0" hidden="1" customWidth="1"/>
    <col min="4" max="4" width="13.8515625" style="0" customWidth="1"/>
    <col min="5" max="7" width="18.7109375" style="0" customWidth="1"/>
    <col min="8" max="8" width="13.57421875" style="0" customWidth="1"/>
    <col min="9" max="9" width="16.28125" style="0" customWidth="1"/>
    <col min="10" max="10" width="15.28125" style="0" customWidth="1"/>
    <col min="11" max="12" width="14.57421875" style="0" customWidth="1"/>
    <col min="13" max="13" width="14.00390625" style="0" customWidth="1"/>
    <col min="14" max="14" width="15.421875" style="20" customWidth="1"/>
    <col min="15" max="15" width="13.7109375" style="0" customWidth="1"/>
    <col min="16" max="16" width="14.421875" style="0" customWidth="1"/>
    <col min="17" max="17" width="13.7109375" style="0" customWidth="1"/>
    <col min="18" max="18" width="14.00390625" style="0" customWidth="1"/>
    <col min="19" max="19" width="14.140625" style="0" customWidth="1"/>
    <col min="21" max="21" width="13.57421875" style="0" customWidth="1"/>
    <col min="26" max="26" width="32.8515625" style="0" customWidth="1"/>
  </cols>
  <sheetData>
    <row r="1" spans="8:19" ht="15">
      <c r="H1" s="395" t="s">
        <v>1134</v>
      </c>
      <c r="I1" s="395"/>
      <c r="R1" s="395"/>
      <c r="S1" s="395"/>
    </row>
    <row r="2" spans="1:22" ht="34.5" customHeight="1">
      <c r="A2" s="408" t="s">
        <v>1133</v>
      </c>
      <c r="B2" s="408"/>
      <c r="C2" s="408"/>
      <c r="D2" s="408"/>
      <c r="E2" s="408"/>
      <c r="F2" s="408"/>
      <c r="G2" s="408"/>
      <c r="H2" s="408"/>
      <c r="I2" s="408"/>
      <c r="J2" s="180"/>
      <c r="K2" s="180"/>
      <c r="L2" s="180"/>
      <c r="M2" s="180"/>
      <c r="N2" s="177"/>
      <c r="O2" s="177"/>
      <c r="P2" s="177"/>
      <c r="Q2" s="177"/>
      <c r="R2" s="177"/>
      <c r="S2" s="177"/>
      <c r="T2" s="6"/>
      <c r="U2" s="6"/>
      <c r="V2" s="6"/>
    </row>
    <row r="3" spans="1:22" ht="16.5" customHeight="1" thickBo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6"/>
      <c r="O3" s="466"/>
      <c r="P3" s="466"/>
      <c r="Q3" s="466"/>
      <c r="R3" s="466"/>
      <c r="S3" s="466"/>
      <c r="T3" s="6"/>
      <c r="U3" s="6"/>
      <c r="V3" s="6"/>
    </row>
    <row r="4" spans="1:14" ht="18" customHeight="1" thickBot="1">
      <c r="A4" s="467" t="s">
        <v>525</v>
      </c>
      <c r="B4" s="21" t="s">
        <v>254</v>
      </c>
      <c r="C4" s="119"/>
      <c r="D4" s="470" t="s">
        <v>663</v>
      </c>
      <c r="E4" s="471"/>
      <c r="F4" s="471"/>
      <c r="G4" s="471"/>
      <c r="H4" s="471"/>
      <c r="I4" s="472"/>
      <c r="J4" s="6"/>
      <c r="K4" s="6"/>
      <c r="L4" s="6"/>
      <c r="N4"/>
    </row>
    <row r="5" spans="1:14" ht="15.75" customHeight="1">
      <c r="A5" s="468"/>
      <c r="B5" s="476" t="s">
        <v>673</v>
      </c>
      <c r="C5" s="117"/>
      <c r="D5" s="454" t="s">
        <v>666</v>
      </c>
      <c r="E5" s="456" t="s">
        <v>325</v>
      </c>
      <c r="F5" s="409" t="s">
        <v>667</v>
      </c>
      <c r="G5" s="409" t="s">
        <v>668</v>
      </c>
      <c r="H5" s="427" t="s">
        <v>367</v>
      </c>
      <c r="I5" s="478" t="s">
        <v>526</v>
      </c>
      <c r="J5" s="6"/>
      <c r="K5" s="6"/>
      <c r="L5" s="6"/>
      <c r="N5"/>
    </row>
    <row r="6" spans="1:14" ht="57.75" customHeight="1" thickBot="1">
      <c r="A6" s="469"/>
      <c r="B6" s="477"/>
      <c r="C6" s="118"/>
      <c r="D6" s="455"/>
      <c r="E6" s="457"/>
      <c r="F6" s="410"/>
      <c r="G6" s="410"/>
      <c r="H6" s="428"/>
      <c r="I6" s="479"/>
      <c r="J6" s="6"/>
      <c r="K6" s="6"/>
      <c r="L6" s="6"/>
      <c r="N6"/>
    </row>
    <row r="7" spans="1:14" ht="19.5" customHeight="1" thickBot="1">
      <c r="A7" s="22" t="s">
        <v>527</v>
      </c>
      <c r="B7" s="60">
        <f>SUM(B8:B16)</f>
        <v>1673354633</v>
      </c>
      <c r="C7" s="60"/>
      <c r="D7" s="132">
        <f aca="true" t="shared" si="0" ref="D7:I7">SUM(D8:D16)</f>
        <v>195167000</v>
      </c>
      <c r="E7" s="133">
        <f t="shared" si="0"/>
        <v>152037000</v>
      </c>
      <c r="F7" s="133">
        <f t="shared" si="0"/>
        <v>794954000</v>
      </c>
      <c r="G7" s="133">
        <f t="shared" si="0"/>
        <v>421695633</v>
      </c>
      <c r="H7" s="133">
        <f t="shared" si="0"/>
        <v>105501000</v>
      </c>
      <c r="I7" s="131">
        <f t="shared" si="0"/>
        <v>4000000</v>
      </c>
      <c r="J7" s="6"/>
      <c r="K7" s="6"/>
      <c r="L7" s="6"/>
      <c r="N7"/>
    </row>
    <row r="8" spans="1:12" s="19" customFormat="1" ht="19.5" customHeight="1">
      <c r="A8" s="100" t="s">
        <v>1136</v>
      </c>
      <c r="B8" s="61">
        <f>'Podle §'!R12</f>
        <v>4900000</v>
      </c>
      <c r="C8" s="61"/>
      <c r="D8" s="146">
        <f>'Podle §'!T12</f>
        <v>0</v>
      </c>
      <c r="E8" s="134">
        <f>'Podle §'!U12</f>
        <v>1700000</v>
      </c>
      <c r="F8" s="135">
        <f>'Podle §'!V12</f>
        <v>3200000</v>
      </c>
      <c r="G8" s="135">
        <f>'Podle §'!W12</f>
        <v>0</v>
      </c>
      <c r="H8" s="135">
        <f>'Podle §'!X12</f>
        <v>0</v>
      </c>
      <c r="I8" s="147">
        <f>'Podle §'!Y12</f>
        <v>0</v>
      </c>
      <c r="J8" s="12"/>
      <c r="K8" s="12"/>
      <c r="L8" s="12"/>
    </row>
    <row r="9" spans="1:14" ht="19.5" customHeight="1">
      <c r="A9" s="23" t="s">
        <v>528</v>
      </c>
      <c r="B9" s="62">
        <f>'Podle §'!R39</f>
        <v>262359000</v>
      </c>
      <c r="C9" s="62"/>
      <c r="D9" s="148">
        <f>'Podle §'!T39</f>
        <v>78279000</v>
      </c>
      <c r="E9" s="136">
        <f>'Podle §'!U39</f>
        <v>41323000</v>
      </c>
      <c r="F9" s="137">
        <f>'Podle §'!V39</f>
        <v>142757000</v>
      </c>
      <c r="G9" s="137">
        <f>'Podle §'!W39</f>
        <v>0</v>
      </c>
      <c r="H9" s="137">
        <f>'Podle §'!X39</f>
        <v>0</v>
      </c>
      <c r="I9" s="149">
        <f>'Podle §'!Y39</f>
        <v>0</v>
      </c>
      <c r="J9" s="6"/>
      <c r="K9" s="6"/>
      <c r="L9" s="6"/>
      <c r="N9"/>
    </row>
    <row r="10" spans="1:14" ht="19.5" customHeight="1">
      <c r="A10" s="23" t="s">
        <v>529</v>
      </c>
      <c r="B10" s="65">
        <f>'Podle §'!R68</f>
        <v>483392633</v>
      </c>
      <c r="C10" s="65"/>
      <c r="D10" s="150">
        <f>'Podle §'!T68</f>
        <v>33007000</v>
      </c>
      <c r="E10" s="138">
        <f>'Podle §'!U68</f>
        <v>40753000</v>
      </c>
      <c r="F10" s="139">
        <f>'Podle §'!V68</f>
        <v>253351000</v>
      </c>
      <c r="G10" s="139">
        <f>'Podle §'!W68</f>
        <v>152281633</v>
      </c>
      <c r="H10" s="139">
        <f>'Podle §'!X68</f>
        <v>0</v>
      </c>
      <c r="I10" s="151">
        <f>'Podle §'!Y68</f>
        <v>4000000</v>
      </c>
      <c r="J10" s="6"/>
      <c r="K10" s="6"/>
      <c r="L10" s="6"/>
      <c r="N10"/>
    </row>
    <row r="11" spans="1:14" ht="19.5" customHeight="1">
      <c r="A11" s="23" t="s">
        <v>530</v>
      </c>
      <c r="B11" s="65">
        <f>'Podle §'!R73</f>
        <v>12948000</v>
      </c>
      <c r="C11" s="65"/>
      <c r="D11" s="150">
        <f>'Podle §'!T73</f>
        <v>11748000</v>
      </c>
      <c r="E11" s="138">
        <f>'Podle §'!U73</f>
        <v>1200000</v>
      </c>
      <c r="F11" s="139">
        <f>'Podle §'!V73</f>
        <v>0</v>
      </c>
      <c r="G11" s="139">
        <f>'Podle §'!W73</f>
        <v>0</v>
      </c>
      <c r="H11" s="139">
        <f>'Podle §'!X73</f>
        <v>0</v>
      </c>
      <c r="I11" s="151">
        <f>'Podle §'!Y73</f>
        <v>0</v>
      </c>
      <c r="J11" s="6"/>
      <c r="K11" s="6"/>
      <c r="L11" s="6"/>
      <c r="N11"/>
    </row>
    <row r="12" spans="1:14" ht="19.5" customHeight="1">
      <c r="A12" s="23" t="s">
        <v>531</v>
      </c>
      <c r="B12" s="65">
        <f>'Podle §'!R76</f>
        <v>2494000</v>
      </c>
      <c r="C12" s="65"/>
      <c r="D12" s="150">
        <f>'Podle §'!T76</f>
        <v>2494000</v>
      </c>
      <c r="E12" s="138">
        <f>'Podle §'!U76</f>
        <v>0</v>
      </c>
      <c r="F12" s="139">
        <f>'Podle §'!V76</f>
        <v>0</v>
      </c>
      <c r="G12" s="139">
        <f>'Podle §'!W76</f>
        <v>0</v>
      </c>
      <c r="H12" s="139">
        <f>'Podle §'!X76</f>
        <v>0</v>
      </c>
      <c r="I12" s="151">
        <f>'Podle §'!Y76</f>
        <v>0</v>
      </c>
      <c r="J12" s="6"/>
      <c r="K12" s="6"/>
      <c r="L12" s="6"/>
      <c r="N12"/>
    </row>
    <row r="13" spans="1:14" ht="19.5" customHeight="1">
      <c r="A13" s="101" t="s">
        <v>532</v>
      </c>
      <c r="B13" s="65">
        <f>'Podle §'!R83</f>
        <v>49515000</v>
      </c>
      <c r="C13" s="65"/>
      <c r="D13" s="150">
        <f>'Podle §'!T83</f>
        <v>3090000</v>
      </c>
      <c r="E13" s="138">
        <f>'Podle §'!U83</f>
        <v>3779000</v>
      </c>
      <c r="F13" s="139">
        <f>'Podle §'!V83</f>
        <v>42646000</v>
      </c>
      <c r="G13" s="139">
        <f>'Podle §'!W83</f>
        <v>0</v>
      </c>
      <c r="H13" s="139">
        <f>'Podle §'!X83</f>
        <v>0</v>
      </c>
      <c r="I13" s="151">
        <f>'Podle §'!Y83</f>
        <v>0</v>
      </c>
      <c r="J13" s="6"/>
      <c r="K13" s="6"/>
      <c r="L13" s="6"/>
      <c r="N13"/>
    </row>
    <row r="14" spans="1:12" s="19" customFormat="1" ht="19.5" customHeight="1">
      <c r="A14" s="102" t="s">
        <v>616</v>
      </c>
      <c r="B14" s="67">
        <f>'Podle §'!R131</f>
        <v>99409000</v>
      </c>
      <c r="C14" s="67"/>
      <c r="D14" s="152">
        <f>'Podle §'!T131</f>
        <v>21682000</v>
      </c>
      <c r="E14" s="140">
        <f>'Podle §'!U131</f>
        <v>8302000</v>
      </c>
      <c r="F14" s="141">
        <f>'Podle §'!V131</f>
        <v>30000000</v>
      </c>
      <c r="G14" s="141">
        <f>'Podle §'!W131</f>
        <v>39425000</v>
      </c>
      <c r="H14" s="141">
        <f>'Podle §'!X131</f>
        <v>0</v>
      </c>
      <c r="I14" s="153">
        <f>'Podle §'!Y131</f>
        <v>0</v>
      </c>
      <c r="J14" s="12"/>
      <c r="K14" s="12"/>
      <c r="L14" s="12"/>
    </row>
    <row r="15" spans="1:12" s="19" customFormat="1" ht="19.5" customHeight="1">
      <c r="A15" s="102" t="s">
        <v>617</v>
      </c>
      <c r="B15" s="67">
        <f>'Podle §'!R220</f>
        <v>678392000</v>
      </c>
      <c r="C15" s="67"/>
      <c r="D15" s="152">
        <f>'Podle §'!T220</f>
        <v>28570000</v>
      </c>
      <c r="E15" s="140">
        <f>'Podle §'!U220</f>
        <v>50332000</v>
      </c>
      <c r="F15" s="141">
        <f>'Podle §'!V220</f>
        <v>264000000</v>
      </c>
      <c r="G15" s="141">
        <f>'Podle §'!W220</f>
        <v>229989000</v>
      </c>
      <c r="H15" s="141">
        <f>'Podle §'!X220</f>
        <v>105501000</v>
      </c>
      <c r="I15" s="153">
        <f>'Podle §'!Y220</f>
        <v>0</v>
      </c>
      <c r="J15" s="12"/>
      <c r="K15" s="12"/>
      <c r="L15" s="12"/>
    </row>
    <row r="16" spans="1:14" ht="19.5" customHeight="1" thickBot="1">
      <c r="A16" s="103" t="s">
        <v>533</v>
      </c>
      <c r="B16" s="67">
        <f>'Podle §'!R226</f>
        <v>79945000</v>
      </c>
      <c r="C16" s="67"/>
      <c r="D16" s="152">
        <f>'Podle §'!T226</f>
        <v>16297000</v>
      </c>
      <c r="E16" s="140">
        <f>'Podle §'!U226</f>
        <v>4648000</v>
      </c>
      <c r="F16" s="141">
        <f>'Podle §'!V226</f>
        <v>59000000</v>
      </c>
      <c r="G16" s="141">
        <f>'Podle §'!W226</f>
        <v>0</v>
      </c>
      <c r="H16" s="141">
        <f>'Podle §'!X226</f>
        <v>0</v>
      </c>
      <c r="I16" s="153">
        <f>'Podle §'!Y226</f>
        <v>0</v>
      </c>
      <c r="J16" s="6"/>
      <c r="K16" s="6"/>
      <c r="L16" s="6"/>
      <c r="N16"/>
    </row>
    <row r="17" spans="1:14" ht="19.5" customHeight="1" thickBot="1">
      <c r="A17" s="24" t="s">
        <v>534</v>
      </c>
      <c r="B17" s="60">
        <f>SUM(B18:B42)</f>
        <v>1799355390</v>
      </c>
      <c r="C17" s="60"/>
      <c r="D17" s="132">
        <f aca="true" t="shared" si="1" ref="D17:I17">SUM(D18:D42)</f>
        <v>933930000</v>
      </c>
      <c r="E17" s="133">
        <f t="shared" si="1"/>
        <v>193844000</v>
      </c>
      <c r="F17" s="133">
        <f t="shared" si="1"/>
        <v>415708000</v>
      </c>
      <c r="G17" s="133">
        <f t="shared" si="1"/>
        <v>177918850</v>
      </c>
      <c r="H17" s="133">
        <f t="shared" si="1"/>
        <v>41000000</v>
      </c>
      <c r="I17" s="131">
        <f t="shared" si="1"/>
        <v>36954540</v>
      </c>
      <c r="J17" s="6"/>
      <c r="K17" s="6"/>
      <c r="L17" s="6"/>
      <c r="N17"/>
    </row>
    <row r="18" spans="1:14" ht="19.5" customHeight="1">
      <c r="A18" s="104" t="s">
        <v>535</v>
      </c>
      <c r="B18" s="63">
        <f>'Podle §'!R231</f>
        <v>1500000</v>
      </c>
      <c r="C18" s="62"/>
      <c r="D18" s="148">
        <f>'Podle §'!T231</f>
        <v>0</v>
      </c>
      <c r="E18" s="136">
        <f>'Podle §'!U231</f>
        <v>1450000</v>
      </c>
      <c r="F18" s="137">
        <f>'Podle §'!V231</f>
        <v>0</v>
      </c>
      <c r="G18" s="137">
        <f>'Podle §'!W231</f>
        <v>0</v>
      </c>
      <c r="H18" s="137">
        <f>'Podle §'!X231</f>
        <v>0</v>
      </c>
      <c r="I18" s="149">
        <f>'Podle §'!Y231</f>
        <v>50000</v>
      </c>
      <c r="J18" s="6"/>
      <c r="K18" s="6"/>
      <c r="L18" s="6"/>
      <c r="N18"/>
    </row>
    <row r="19" spans="1:14" ht="19.5" customHeight="1">
      <c r="A19" s="104" t="s">
        <v>536</v>
      </c>
      <c r="B19" s="63">
        <f>'Podle §'!R235</f>
        <v>328136850</v>
      </c>
      <c r="C19" s="62"/>
      <c r="D19" s="148">
        <f>'Podle §'!T235</f>
        <v>231004000</v>
      </c>
      <c r="E19" s="136">
        <f>'Podle §'!U235</f>
        <v>0</v>
      </c>
      <c r="F19" s="137">
        <f>'Podle §'!V235</f>
        <v>0</v>
      </c>
      <c r="G19" s="137">
        <f>'Podle §'!W235</f>
        <v>97132850</v>
      </c>
      <c r="H19" s="137">
        <f>'Podle §'!X235</f>
        <v>0</v>
      </c>
      <c r="I19" s="149">
        <f>'Podle §'!Y235</f>
        <v>0</v>
      </c>
      <c r="J19" s="6"/>
      <c r="K19" s="6"/>
      <c r="L19" s="6"/>
      <c r="N19"/>
    </row>
    <row r="20" spans="1:14" ht="19.5" customHeight="1">
      <c r="A20" s="104" t="s">
        <v>537</v>
      </c>
      <c r="B20" s="63">
        <f>'Podle §'!R239</f>
        <v>12618000</v>
      </c>
      <c r="C20" s="62"/>
      <c r="D20" s="148">
        <f>'Podle §'!T239</f>
        <v>11278000</v>
      </c>
      <c r="E20" s="136">
        <f>'Podle §'!U239</f>
        <v>1300000</v>
      </c>
      <c r="F20" s="137">
        <f>'Podle §'!V239</f>
        <v>0</v>
      </c>
      <c r="G20" s="137">
        <f>'Podle §'!W239</f>
        <v>0</v>
      </c>
      <c r="H20" s="137">
        <f>'Podle §'!X239</f>
        <v>0</v>
      </c>
      <c r="I20" s="149">
        <f>'Podle §'!Y239</f>
        <v>40000</v>
      </c>
      <c r="J20" s="6"/>
      <c r="K20" s="6"/>
      <c r="L20" s="6"/>
      <c r="N20"/>
    </row>
    <row r="21" spans="1:14" ht="19.5" customHeight="1">
      <c r="A21" s="110" t="s">
        <v>1056</v>
      </c>
      <c r="B21" s="63">
        <f>'Podle §'!R243</f>
        <v>565000</v>
      </c>
      <c r="C21" s="62"/>
      <c r="D21" s="148">
        <f>'Podle §'!T243</f>
        <v>0</v>
      </c>
      <c r="E21" s="136">
        <f>'Podle §'!U243</f>
        <v>565000</v>
      </c>
      <c r="F21" s="137">
        <f>'Podle §'!V243</f>
        <v>0</v>
      </c>
      <c r="G21" s="137">
        <f>'Podle §'!W243</f>
        <v>0</v>
      </c>
      <c r="H21" s="137">
        <f>'Podle §'!X243</f>
        <v>0</v>
      </c>
      <c r="I21" s="149">
        <f>'Podle §'!Y243</f>
        <v>0</v>
      </c>
      <c r="J21" s="6"/>
      <c r="K21" s="6"/>
      <c r="L21" s="6"/>
      <c r="N21"/>
    </row>
    <row r="22" spans="1:14" ht="19.5" customHeight="1">
      <c r="A22" s="104" t="s">
        <v>538</v>
      </c>
      <c r="B22" s="63">
        <f>'Podle §'!R246</f>
        <v>155960000</v>
      </c>
      <c r="C22" s="62"/>
      <c r="D22" s="148">
        <f>'Podle §'!T246</f>
        <v>23599000</v>
      </c>
      <c r="E22" s="136">
        <f>'Podle §'!U246</f>
        <v>0</v>
      </c>
      <c r="F22" s="137">
        <f>'Podle §'!V246</f>
        <v>132361000</v>
      </c>
      <c r="G22" s="137">
        <f>'Podle §'!W246</f>
        <v>0</v>
      </c>
      <c r="H22" s="137">
        <f>'Podle §'!X246</f>
        <v>0</v>
      </c>
      <c r="I22" s="149">
        <f>'Podle §'!Y246</f>
        <v>0</v>
      </c>
      <c r="J22" s="6"/>
      <c r="K22" s="6"/>
      <c r="L22" s="6"/>
      <c r="N22"/>
    </row>
    <row r="23" spans="1:14" ht="26.25" customHeight="1">
      <c r="A23" s="104" t="s">
        <v>657</v>
      </c>
      <c r="B23" s="63">
        <f>'Podle §'!R249</f>
        <v>3800000</v>
      </c>
      <c r="C23" s="62"/>
      <c r="D23" s="148">
        <f>'Podle §'!T249</f>
        <v>1600000</v>
      </c>
      <c r="E23" s="136">
        <f>'Podle §'!U249</f>
        <v>800000</v>
      </c>
      <c r="F23" s="137">
        <f>'Podle §'!V249</f>
        <v>0</v>
      </c>
      <c r="G23" s="137">
        <f>'Podle §'!W249</f>
        <v>0</v>
      </c>
      <c r="H23" s="137">
        <f>'Podle §'!X249</f>
        <v>0</v>
      </c>
      <c r="I23" s="149">
        <f>'Podle §'!Y249</f>
        <v>1400000</v>
      </c>
      <c r="J23" s="6"/>
      <c r="K23" s="6"/>
      <c r="L23" s="6"/>
      <c r="N23"/>
    </row>
    <row r="24" spans="1:14" ht="18.75" customHeight="1">
      <c r="A24" s="110" t="s">
        <v>539</v>
      </c>
      <c r="B24" s="63">
        <f>'Podle §'!R255</f>
        <v>182147000</v>
      </c>
      <c r="C24" s="62"/>
      <c r="D24" s="148">
        <f>'Podle §'!T255</f>
        <v>20000000</v>
      </c>
      <c r="E24" s="136">
        <f>'Podle §'!U255</f>
        <v>7300000</v>
      </c>
      <c r="F24" s="137">
        <f>'Podle §'!V255</f>
        <v>154847000</v>
      </c>
      <c r="G24" s="137">
        <f>'Podle §'!W255</f>
        <v>0</v>
      </c>
      <c r="H24" s="137">
        <f>'Podle §'!X255</f>
        <v>0</v>
      </c>
      <c r="I24" s="149">
        <f>'Podle §'!Y255</f>
        <v>0</v>
      </c>
      <c r="J24" s="6"/>
      <c r="K24" s="6"/>
      <c r="L24" s="6"/>
      <c r="N24"/>
    </row>
    <row r="25" spans="1:14" ht="19.5" customHeight="1">
      <c r="A25" s="104" t="s">
        <v>540</v>
      </c>
      <c r="B25" s="66">
        <f>'Podle §'!R264</f>
        <v>114162000</v>
      </c>
      <c r="C25" s="65"/>
      <c r="D25" s="150">
        <f>'Podle §'!T264</f>
        <v>9316000</v>
      </c>
      <c r="E25" s="138">
        <f>'Podle §'!U264</f>
        <v>34846000</v>
      </c>
      <c r="F25" s="139">
        <f>'Podle §'!V264</f>
        <v>15000000</v>
      </c>
      <c r="G25" s="139">
        <f>'Podle §'!W264</f>
        <v>0</v>
      </c>
      <c r="H25" s="139">
        <f>'Podle §'!X264</f>
        <v>40000000</v>
      </c>
      <c r="I25" s="151">
        <f>'Podle §'!Y264</f>
        <v>15000000</v>
      </c>
      <c r="J25" s="6"/>
      <c r="K25" s="25"/>
      <c r="L25" s="6"/>
      <c r="N25"/>
    </row>
    <row r="26" spans="1:14" ht="19.5" customHeight="1">
      <c r="A26" s="110" t="s">
        <v>1057</v>
      </c>
      <c r="B26" s="66">
        <f>'Podle §'!R267</f>
        <v>1639000</v>
      </c>
      <c r="C26" s="65"/>
      <c r="D26" s="150">
        <f>'Podle §'!T267</f>
        <v>1639000</v>
      </c>
      <c r="E26" s="138">
        <f>'Podle §'!U267</f>
        <v>0</v>
      </c>
      <c r="F26" s="139">
        <f>'Podle §'!V267</f>
        <v>0</v>
      </c>
      <c r="G26" s="139">
        <f>'Podle §'!W267</f>
        <v>0</v>
      </c>
      <c r="H26" s="139">
        <f>'Podle §'!X267</f>
        <v>0</v>
      </c>
      <c r="I26" s="151">
        <f>'Podle §'!Y267</f>
        <v>0</v>
      </c>
      <c r="J26" s="6"/>
      <c r="K26" s="25"/>
      <c r="L26" s="6"/>
      <c r="N26"/>
    </row>
    <row r="27" spans="1:14" ht="19.5" customHeight="1">
      <c r="A27" s="104" t="s">
        <v>541</v>
      </c>
      <c r="B27" s="66">
        <f>'Podle §'!R290</f>
        <v>297661000</v>
      </c>
      <c r="C27" s="65"/>
      <c r="D27" s="150">
        <f>'Podle §'!T290</f>
        <v>202803000</v>
      </c>
      <c r="E27" s="138">
        <f>'Podle §'!U290</f>
        <v>0</v>
      </c>
      <c r="F27" s="139">
        <f>'Podle §'!V290</f>
        <v>0</v>
      </c>
      <c r="G27" s="139">
        <f>'Podle §'!W290</f>
        <v>80786000</v>
      </c>
      <c r="H27" s="139">
        <f>'Podle §'!X290</f>
        <v>0</v>
      </c>
      <c r="I27" s="151">
        <f>'Podle §'!Y290</f>
        <v>14072000</v>
      </c>
      <c r="J27" s="6"/>
      <c r="K27" s="6"/>
      <c r="L27" s="6"/>
      <c r="N27"/>
    </row>
    <row r="28" spans="1:14" ht="19.5" customHeight="1">
      <c r="A28" s="104" t="s">
        <v>542</v>
      </c>
      <c r="B28" s="66">
        <f>'Podle §'!R293</f>
        <v>3915000</v>
      </c>
      <c r="C28" s="65"/>
      <c r="D28" s="150">
        <f>'Podle §'!T293</f>
        <v>3915000</v>
      </c>
      <c r="E28" s="138">
        <f>'Podle §'!U293</f>
        <v>0</v>
      </c>
      <c r="F28" s="139">
        <f>'Podle §'!V293</f>
        <v>0</v>
      </c>
      <c r="G28" s="139">
        <f>'Podle §'!W293</f>
        <v>0</v>
      </c>
      <c r="H28" s="139">
        <f>'Podle §'!X293</f>
        <v>0</v>
      </c>
      <c r="I28" s="151">
        <f>'Podle §'!Y293</f>
        <v>0</v>
      </c>
      <c r="J28" s="6"/>
      <c r="K28" s="6"/>
      <c r="L28" s="6"/>
      <c r="N28"/>
    </row>
    <row r="29" spans="1:14" ht="19.5" customHeight="1">
      <c r="A29" s="104" t="s">
        <v>543</v>
      </c>
      <c r="B29" s="66">
        <f>'Podle §'!R296</f>
        <v>1000000</v>
      </c>
      <c r="C29" s="65"/>
      <c r="D29" s="150">
        <f>'Podle §'!T296</f>
        <v>0</v>
      </c>
      <c r="E29" s="138">
        <f>'Podle §'!U296</f>
        <v>1000000</v>
      </c>
      <c r="F29" s="139">
        <f>'Podle §'!V296</f>
        <v>0</v>
      </c>
      <c r="G29" s="139">
        <f>'Podle §'!W296</f>
        <v>0</v>
      </c>
      <c r="H29" s="139">
        <f>'Podle §'!X296</f>
        <v>0</v>
      </c>
      <c r="I29" s="151">
        <f>'Podle §'!Y296</f>
        <v>0</v>
      </c>
      <c r="J29" s="6"/>
      <c r="K29" s="6"/>
      <c r="L29" s="6"/>
      <c r="N29"/>
    </row>
    <row r="30" spans="1:14" ht="19.5" customHeight="1">
      <c r="A30" s="104" t="s">
        <v>544</v>
      </c>
      <c r="B30" s="66">
        <f>'Podle §'!R299</f>
        <v>344346000</v>
      </c>
      <c r="C30" s="65"/>
      <c r="D30" s="150">
        <f>'Podle §'!T299</f>
        <v>344346000</v>
      </c>
      <c r="E30" s="138">
        <f>'Podle §'!U299</f>
        <v>0</v>
      </c>
      <c r="F30" s="139">
        <f>'Podle §'!V299</f>
        <v>0</v>
      </c>
      <c r="G30" s="139">
        <f>'Podle §'!W299</f>
        <v>0</v>
      </c>
      <c r="H30" s="139">
        <f>'Podle §'!X299</f>
        <v>0</v>
      </c>
      <c r="I30" s="151">
        <f>'Podle §'!Y299</f>
        <v>0</v>
      </c>
      <c r="J30" s="6"/>
      <c r="K30" s="6"/>
      <c r="L30" s="6"/>
      <c r="N30"/>
    </row>
    <row r="31" spans="1:14" ht="19.5" customHeight="1">
      <c r="A31" s="104" t="s">
        <v>545</v>
      </c>
      <c r="B31" s="66">
        <f>'Podle §'!R305</f>
        <v>51282000</v>
      </c>
      <c r="C31" s="65"/>
      <c r="D31" s="150">
        <f>'Podle §'!T305</f>
        <v>31733000</v>
      </c>
      <c r="E31" s="138">
        <f>'Podle §'!U305</f>
        <v>19549000</v>
      </c>
      <c r="F31" s="139">
        <f>'Podle §'!V305</f>
        <v>0</v>
      </c>
      <c r="G31" s="139">
        <f>'Podle §'!W305</f>
        <v>0</v>
      </c>
      <c r="H31" s="139">
        <f>'Podle §'!X305</f>
        <v>0</v>
      </c>
      <c r="I31" s="151">
        <f>'Podle §'!Y305</f>
        <v>0</v>
      </c>
      <c r="J31" s="6"/>
      <c r="K31" s="6"/>
      <c r="L31" s="6"/>
      <c r="N31"/>
    </row>
    <row r="32" spans="1:14" ht="19.5" customHeight="1">
      <c r="A32" s="107" t="s">
        <v>546</v>
      </c>
      <c r="B32" s="63">
        <f>'Podle §'!R339</f>
        <v>50275000</v>
      </c>
      <c r="C32" s="62"/>
      <c r="D32" s="148">
        <f>'Podle §'!T339</f>
        <v>7527000</v>
      </c>
      <c r="E32" s="136">
        <f>'Podle §'!U339</f>
        <v>35748000</v>
      </c>
      <c r="F32" s="137">
        <f>'Podle §'!V339</f>
        <v>7000000</v>
      </c>
      <c r="G32" s="137">
        <f>'Podle §'!W339</f>
        <v>0</v>
      </c>
      <c r="H32" s="137">
        <f>'Podle §'!X339</f>
        <v>0</v>
      </c>
      <c r="I32" s="149">
        <f>'Podle §'!Y339</f>
        <v>0</v>
      </c>
      <c r="J32" s="6"/>
      <c r="K32" s="6"/>
      <c r="L32" s="6"/>
      <c r="N32"/>
    </row>
    <row r="33" spans="1:14" ht="19.5" customHeight="1">
      <c r="A33" s="108" t="s">
        <v>547</v>
      </c>
      <c r="B33" s="63">
        <f>'Podle §'!R344</f>
        <v>13040300</v>
      </c>
      <c r="C33" s="62"/>
      <c r="D33" s="148">
        <f>'Podle §'!T344</f>
        <v>0</v>
      </c>
      <c r="E33" s="136">
        <f>'Podle §'!U344</f>
        <v>9000000</v>
      </c>
      <c r="F33" s="137">
        <f>'Podle §'!V344</f>
        <v>0</v>
      </c>
      <c r="G33" s="137">
        <f>'Podle §'!W344</f>
        <v>0</v>
      </c>
      <c r="H33" s="137">
        <f>'Podle §'!X344</f>
        <v>0</v>
      </c>
      <c r="I33" s="149">
        <f>'Podle §'!Y344</f>
        <v>4040300</v>
      </c>
      <c r="J33" s="6"/>
      <c r="K33" s="6"/>
      <c r="L33" s="6"/>
      <c r="N33"/>
    </row>
    <row r="34" spans="1:14" ht="19.5" customHeight="1">
      <c r="A34" s="104" t="s">
        <v>548</v>
      </c>
      <c r="B34" s="63">
        <f>'Podle §'!R348</f>
        <v>500000</v>
      </c>
      <c r="C34" s="62"/>
      <c r="D34" s="148">
        <f>'Podle §'!T348</f>
        <v>0</v>
      </c>
      <c r="E34" s="136">
        <f>'Podle §'!U348</f>
        <v>500000</v>
      </c>
      <c r="F34" s="137">
        <f>'Podle §'!V348</f>
        <v>0</v>
      </c>
      <c r="G34" s="137">
        <f>'Podle §'!W348</f>
        <v>0</v>
      </c>
      <c r="H34" s="137">
        <f>'Podle §'!X348</f>
        <v>0</v>
      </c>
      <c r="I34" s="149">
        <f>'Podle §'!Y348</f>
        <v>0</v>
      </c>
      <c r="J34" s="6"/>
      <c r="K34" s="6"/>
      <c r="L34" s="6"/>
      <c r="N34"/>
    </row>
    <row r="35" spans="1:14" ht="19.5" customHeight="1">
      <c r="A35" s="104" t="s">
        <v>1059</v>
      </c>
      <c r="B35" s="63">
        <f>'Podle §'!R354</f>
        <v>5740000</v>
      </c>
      <c r="C35" s="62"/>
      <c r="D35" s="148">
        <f>'Podle §'!T354</f>
        <v>0</v>
      </c>
      <c r="E35" s="136">
        <f>'Podle §'!U354</f>
        <v>5740000</v>
      </c>
      <c r="F35" s="137">
        <f>'Podle §'!V354</f>
        <v>0</v>
      </c>
      <c r="G35" s="137">
        <f>'Podle §'!W354</f>
        <v>0</v>
      </c>
      <c r="H35" s="137">
        <f>'Podle §'!X354</f>
        <v>0</v>
      </c>
      <c r="I35" s="149">
        <f>'Podle §'!Y354</f>
        <v>0</v>
      </c>
      <c r="J35" s="6"/>
      <c r="K35" s="6"/>
      <c r="L35" s="6"/>
      <c r="N35"/>
    </row>
    <row r="36" spans="1:14" ht="31.5" customHeight="1">
      <c r="A36" s="104" t="s">
        <v>549</v>
      </c>
      <c r="B36" s="66">
        <f>'Podle §'!R373</f>
        <v>54050000</v>
      </c>
      <c r="C36" s="65"/>
      <c r="D36" s="150">
        <f>'Podle §'!T373</f>
        <v>5370000</v>
      </c>
      <c r="E36" s="138">
        <f>'Podle §'!U373</f>
        <v>48680000</v>
      </c>
      <c r="F36" s="139">
        <f>'Podle §'!V373</f>
        <v>0</v>
      </c>
      <c r="G36" s="139">
        <f>'Podle §'!W373</f>
        <v>0</v>
      </c>
      <c r="H36" s="139">
        <f>'Podle §'!X373</f>
        <v>0</v>
      </c>
      <c r="I36" s="151">
        <f>'Podle §'!Y373</f>
        <v>0</v>
      </c>
      <c r="J36" s="6"/>
      <c r="K36" s="6"/>
      <c r="L36" s="6"/>
      <c r="N36"/>
    </row>
    <row r="37" spans="1:14" ht="28.5" customHeight="1">
      <c r="A37" s="104" t="s">
        <v>632</v>
      </c>
      <c r="B37" s="66">
        <f>'Podle §'!R376</f>
        <v>15938000</v>
      </c>
      <c r="C37" s="65"/>
      <c r="D37" s="150">
        <f>'Podle §'!T376</f>
        <v>15938000</v>
      </c>
      <c r="E37" s="138">
        <f>'Podle §'!U376</f>
        <v>0</v>
      </c>
      <c r="F37" s="139">
        <f>'Podle §'!V376</f>
        <v>0</v>
      </c>
      <c r="G37" s="139">
        <f>'Podle §'!W376</f>
        <v>0</v>
      </c>
      <c r="H37" s="139">
        <f>'Podle §'!X376</f>
        <v>0</v>
      </c>
      <c r="I37" s="151">
        <f>'Podle §'!Y376</f>
        <v>0</v>
      </c>
      <c r="J37" s="6"/>
      <c r="K37" s="6"/>
      <c r="L37" s="6"/>
      <c r="N37"/>
    </row>
    <row r="38" spans="1:14" ht="21" customHeight="1">
      <c r="A38" s="104" t="s">
        <v>637</v>
      </c>
      <c r="B38" s="66">
        <f>'Podle §'!R379</f>
        <v>10000000</v>
      </c>
      <c r="C38" s="65"/>
      <c r="D38" s="150">
        <f>'Podle §'!T379</f>
        <v>10000000</v>
      </c>
      <c r="E38" s="138">
        <f>'Podle §'!U379</f>
        <v>0</v>
      </c>
      <c r="F38" s="139">
        <f>'Podle §'!V379</f>
        <v>0</v>
      </c>
      <c r="G38" s="139">
        <f>'Podle §'!W379</f>
        <v>0</v>
      </c>
      <c r="H38" s="139">
        <f>'Podle §'!X379</f>
        <v>0</v>
      </c>
      <c r="I38" s="151">
        <f>'Podle §'!Y379</f>
        <v>0</v>
      </c>
      <c r="J38" s="6"/>
      <c r="K38" s="6"/>
      <c r="L38" s="6"/>
      <c r="N38"/>
    </row>
    <row r="39" spans="1:14" ht="19.5" customHeight="1">
      <c r="A39" s="111" t="s">
        <v>550</v>
      </c>
      <c r="B39" s="66">
        <f>'Podle §'!R382</f>
        <v>4117000</v>
      </c>
      <c r="C39" s="65"/>
      <c r="D39" s="150">
        <f>'Podle §'!T382</f>
        <v>4117000</v>
      </c>
      <c r="E39" s="138">
        <f>'Podle §'!U382</f>
        <v>0</v>
      </c>
      <c r="F39" s="139">
        <f>'Podle §'!V382</f>
        <v>0</v>
      </c>
      <c r="G39" s="139">
        <f>'Podle §'!W382</f>
        <v>0</v>
      </c>
      <c r="H39" s="139">
        <f>'Podle §'!X382</f>
        <v>0</v>
      </c>
      <c r="I39" s="151">
        <f>'Podle §'!Y382</f>
        <v>0</v>
      </c>
      <c r="J39" s="6"/>
      <c r="K39" s="6"/>
      <c r="L39" s="6"/>
      <c r="N39"/>
    </row>
    <row r="40" spans="1:14" ht="19.5" customHeight="1">
      <c r="A40" s="104" t="s">
        <v>551</v>
      </c>
      <c r="B40" s="66">
        <f>'Podle §'!R386</f>
        <v>54075000</v>
      </c>
      <c r="C40" s="65"/>
      <c r="D40" s="150">
        <f>'Podle §'!T386</f>
        <v>1075000</v>
      </c>
      <c r="E40" s="138">
        <f>'Podle §'!U386</f>
        <v>0</v>
      </c>
      <c r="F40" s="139">
        <f>'Podle §'!V386</f>
        <v>53000000</v>
      </c>
      <c r="G40" s="139">
        <f>'Podle §'!W386</f>
        <v>0</v>
      </c>
      <c r="H40" s="139">
        <f>'Podle §'!X386</f>
        <v>0</v>
      </c>
      <c r="I40" s="151">
        <f>'Podle §'!Y386</f>
        <v>0</v>
      </c>
      <c r="J40" s="6"/>
      <c r="K40" s="6"/>
      <c r="L40" s="6"/>
      <c r="N40"/>
    </row>
    <row r="41" spans="1:14" ht="19.5" customHeight="1">
      <c r="A41" s="104" t="s">
        <v>552</v>
      </c>
      <c r="B41" s="66">
        <f>'Podle §'!R389</f>
        <v>500000</v>
      </c>
      <c r="C41" s="65"/>
      <c r="D41" s="150">
        <f>'Podle §'!T389</f>
        <v>500000</v>
      </c>
      <c r="E41" s="138">
        <f>'Podle §'!U389</f>
        <v>0</v>
      </c>
      <c r="F41" s="139">
        <f>'Podle §'!V389</f>
        <v>0</v>
      </c>
      <c r="G41" s="139">
        <f>'Podle §'!W389</f>
        <v>0</v>
      </c>
      <c r="H41" s="139">
        <f>'Podle §'!X389</f>
        <v>0</v>
      </c>
      <c r="I41" s="151">
        <f>'Podle §'!Y389</f>
        <v>0</v>
      </c>
      <c r="J41" s="6"/>
      <c r="K41" s="6"/>
      <c r="L41" s="6"/>
      <c r="N41"/>
    </row>
    <row r="42" spans="1:21" ht="19.5" customHeight="1" thickBot="1">
      <c r="A42" s="104" t="s">
        <v>553</v>
      </c>
      <c r="B42" s="74">
        <f>'Podle §'!R404</f>
        <v>92388240</v>
      </c>
      <c r="C42" s="67"/>
      <c r="D42" s="152">
        <f>'Podle §'!T404</f>
        <v>8170000</v>
      </c>
      <c r="E42" s="140">
        <f>'Podle §'!U404</f>
        <v>27366000</v>
      </c>
      <c r="F42" s="141">
        <f>'Podle §'!V404</f>
        <v>53500000</v>
      </c>
      <c r="G42" s="141">
        <f>'Podle §'!W404</f>
        <v>0</v>
      </c>
      <c r="H42" s="141">
        <f>'Podle §'!X404</f>
        <v>1000000</v>
      </c>
      <c r="I42" s="153">
        <f>'Podle §'!Y404</f>
        <v>2352240</v>
      </c>
      <c r="J42" s="7"/>
      <c r="K42" s="7"/>
      <c r="L42" s="7"/>
      <c r="M42" s="16"/>
      <c r="N42" s="16"/>
      <c r="O42" s="16"/>
      <c r="P42" s="16"/>
      <c r="Q42" s="16"/>
      <c r="R42" s="16"/>
      <c r="S42" s="16"/>
      <c r="T42" s="16"/>
      <c r="U42" s="16"/>
    </row>
    <row r="43" spans="1:14" ht="19.5" customHeight="1" thickBot="1">
      <c r="A43" s="112" t="s">
        <v>554</v>
      </c>
      <c r="B43" s="64">
        <f>SUM(B44:B45)</f>
        <v>71496000</v>
      </c>
      <c r="C43" s="60"/>
      <c r="D43" s="132">
        <f aca="true" t="shared" si="2" ref="D43:I43">SUM(D44:D45)</f>
        <v>20574000</v>
      </c>
      <c r="E43" s="133">
        <f t="shared" si="2"/>
        <v>50922000</v>
      </c>
      <c r="F43" s="133">
        <f t="shared" si="2"/>
        <v>0</v>
      </c>
      <c r="G43" s="133">
        <f t="shared" si="2"/>
        <v>0</v>
      </c>
      <c r="H43" s="133">
        <f t="shared" si="2"/>
        <v>0</v>
      </c>
      <c r="I43" s="131">
        <f t="shared" si="2"/>
        <v>0</v>
      </c>
      <c r="J43" s="6"/>
      <c r="K43" s="6"/>
      <c r="L43" s="6"/>
      <c r="N43"/>
    </row>
    <row r="44" spans="1:14" ht="27" customHeight="1">
      <c r="A44" s="104" t="s">
        <v>646</v>
      </c>
      <c r="B44" s="115">
        <f>'Podle §'!R414</f>
        <v>33964000</v>
      </c>
      <c r="C44" s="61"/>
      <c r="D44" s="146">
        <f>'Podle §'!T414</f>
        <v>0</v>
      </c>
      <c r="E44" s="134">
        <f>'Podle §'!U414</f>
        <v>33964000</v>
      </c>
      <c r="F44" s="135">
        <f>'Podle §'!V414</f>
        <v>0</v>
      </c>
      <c r="G44" s="135">
        <f>'Podle §'!W414</f>
        <v>0</v>
      </c>
      <c r="H44" s="135">
        <f>'Podle §'!X414</f>
        <v>0</v>
      </c>
      <c r="I44" s="147">
        <f>'Podle §'!Y414</f>
        <v>0</v>
      </c>
      <c r="J44" s="6"/>
      <c r="K44" s="6"/>
      <c r="L44" s="6"/>
      <c r="N44"/>
    </row>
    <row r="45" spans="1:14" ht="27" customHeight="1" thickBot="1">
      <c r="A45" s="104" t="s">
        <v>555</v>
      </c>
      <c r="B45" s="63">
        <f>'Podle §'!R426</f>
        <v>37532000</v>
      </c>
      <c r="C45" s="62"/>
      <c r="D45" s="148">
        <f>'Podle §'!T426</f>
        <v>20574000</v>
      </c>
      <c r="E45" s="136">
        <f>'Podle §'!U426</f>
        <v>16958000</v>
      </c>
      <c r="F45" s="137">
        <f>'Podle §'!V426</f>
        <v>0</v>
      </c>
      <c r="G45" s="137">
        <f>'Podle §'!W426</f>
        <v>0</v>
      </c>
      <c r="H45" s="137">
        <f>'Podle §'!X426</f>
        <v>0</v>
      </c>
      <c r="I45" s="149">
        <f>'Podle §'!Y426</f>
        <v>0</v>
      </c>
      <c r="J45" s="6"/>
      <c r="K45" s="6"/>
      <c r="L45" s="6"/>
      <c r="N45"/>
    </row>
    <row r="46" spans="1:14" ht="19.5" customHeight="1" thickBot="1">
      <c r="A46" s="112" t="s">
        <v>556</v>
      </c>
      <c r="B46" s="64">
        <f>SUM(B47:B51)</f>
        <v>30238000</v>
      </c>
      <c r="C46" s="60"/>
      <c r="D46" s="132">
        <f aca="true" t="shared" si="3" ref="D46:I46">SUM(D47:D51)</f>
        <v>168000</v>
      </c>
      <c r="E46" s="133">
        <f t="shared" si="3"/>
        <v>4070000</v>
      </c>
      <c r="F46" s="133">
        <f t="shared" si="3"/>
        <v>0</v>
      </c>
      <c r="G46" s="133">
        <f t="shared" si="3"/>
        <v>10000000</v>
      </c>
      <c r="H46" s="133">
        <f t="shared" si="3"/>
        <v>14000000</v>
      </c>
      <c r="I46" s="131">
        <f t="shared" si="3"/>
        <v>2000000</v>
      </c>
      <c r="J46" s="6"/>
      <c r="K46" s="6"/>
      <c r="L46" s="6"/>
      <c r="N46"/>
    </row>
    <row r="47" spans="1:14" ht="28.5" customHeight="1">
      <c r="A47" s="104" t="s">
        <v>1154</v>
      </c>
      <c r="B47" s="63">
        <f>'Podle §'!R430</f>
        <v>2000000</v>
      </c>
      <c r="C47" s="62">
        <f>'Podle §'!S430</f>
        <v>0</v>
      </c>
      <c r="D47" s="148">
        <f>'Podle §'!T430</f>
        <v>0</v>
      </c>
      <c r="E47" s="136">
        <f>'Podle §'!U430</f>
        <v>0</v>
      </c>
      <c r="F47" s="137">
        <f>'Podle §'!V430</f>
        <v>0</v>
      </c>
      <c r="G47" s="137">
        <f>'Podle §'!W430</f>
        <v>0</v>
      </c>
      <c r="H47" s="137">
        <f>'Podle §'!X430</f>
        <v>0</v>
      </c>
      <c r="I47" s="149">
        <f>'Podle §'!Y430</f>
        <v>2000000</v>
      </c>
      <c r="J47" s="6"/>
      <c r="K47" s="6"/>
      <c r="L47" s="6"/>
      <c r="N47"/>
    </row>
    <row r="48" spans="1:14" ht="19.5" customHeight="1">
      <c r="A48" s="104" t="s">
        <v>557</v>
      </c>
      <c r="B48" s="63">
        <f>'Podle §'!R436</f>
        <v>2990000</v>
      </c>
      <c r="C48" s="62"/>
      <c r="D48" s="148">
        <f>'Podle §'!T436</f>
        <v>0</v>
      </c>
      <c r="E48" s="136">
        <f>'Podle §'!U436</f>
        <v>2990000</v>
      </c>
      <c r="F48" s="137">
        <f>'Podle §'!V436</f>
        <v>0</v>
      </c>
      <c r="G48" s="137">
        <f>'Podle §'!W436</f>
        <v>0</v>
      </c>
      <c r="H48" s="137">
        <f>'Podle §'!X436</f>
        <v>0</v>
      </c>
      <c r="I48" s="149">
        <f>'Podle §'!Y436</f>
        <v>0</v>
      </c>
      <c r="J48" s="6"/>
      <c r="K48" s="6"/>
      <c r="L48" s="6"/>
      <c r="N48"/>
    </row>
    <row r="49" spans="1:14" ht="19.5" customHeight="1">
      <c r="A49" s="104" t="s">
        <v>645</v>
      </c>
      <c r="B49" s="66">
        <f>'Podle §'!R439</f>
        <v>24000000</v>
      </c>
      <c r="C49" s="65"/>
      <c r="D49" s="150">
        <f>'Podle §'!T439</f>
        <v>0</v>
      </c>
      <c r="E49" s="138">
        <f>'Podle §'!U439</f>
        <v>0</v>
      </c>
      <c r="F49" s="139">
        <f>'Podle §'!V439</f>
        <v>0</v>
      </c>
      <c r="G49" s="139">
        <f>'Podle §'!W439</f>
        <v>10000000</v>
      </c>
      <c r="H49" s="139">
        <f>'Podle §'!X439</f>
        <v>14000000</v>
      </c>
      <c r="I49" s="151">
        <f>'Podle §'!Y439</f>
        <v>0</v>
      </c>
      <c r="J49" s="6"/>
      <c r="K49" s="6"/>
      <c r="L49" s="6"/>
      <c r="N49"/>
    </row>
    <row r="50" spans="1:14" ht="19.5" customHeight="1">
      <c r="A50" s="107" t="s">
        <v>654</v>
      </c>
      <c r="B50" s="120">
        <f>'Podle §'!R442</f>
        <v>1080000</v>
      </c>
      <c r="C50" s="130"/>
      <c r="D50" s="156">
        <f>'Podle §'!T442</f>
        <v>0</v>
      </c>
      <c r="E50" s="144">
        <f>'Podle §'!U442</f>
        <v>1080000</v>
      </c>
      <c r="F50" s="145">
        <f>'Podle §'!V442</f>
        <v>0</v>
      </c>
      <c r="G50" s="145">
        <f>'Podle §'!W442</f>
        <v>0</v>
      </c>
      <c r="H50" s="145">
        <f>'Podle §'!X442</f>
        <v>0</v>
      </c>
      <c r="I50" s="157">
        <f>'Podle §'!Y442</f>
        <v>0</v>
      </c>
      <c r="J50" s="6"/>
      <c r="K50" s="6"/>
      <c r="L50" s="6"/>
      <c r="N50"/>
    </row>
    <row r="51" spans="1:14" ht="19.5" customHeight="1" thickBot="1">
      <c r="A51" s="104" t="s">
        <v>558</v>
      </c>
      <c r="B51" s="75">
        <f>'Podle §'!R445</f>
        <v>168000</v>
      </c>
      <c r="C51" s="129"/>
      <c r="D51" s="154">
        <f>'Podle §'!T445</f>
        <v>168000</v>
      </c>
      <c r="E51" s="142">
        <f>'Podle §'!U445</f>
        <v>0</v>
      </c>
      <c r="F51" s="143">
        <f>'Podle §'!V445</f>
        <v>0</v>
      </c>
      <c r="G51" s="143">
        <f>'Podle §'!W445</f>
        <v>0</v>
      </c>
      <c r="H51" s="143">
        <f>'Podle §'!X445</f>
        <v>0</v>
      </c>
      <c r="I51" s="155">
        <f>'Podle §'!Y445</f>
        <v>0</v>
      </c>
      <c r="J51" s="6"/>
      <c r="K51" s="6"/>
      <c r="L51" s="6"/>
      <c r="N51"/>
    </row>
    <row r="52" spans="1:14" ht="19.5" customHeight="1" thickBot="1">
      <c r="A52" s="112" t="s">
        <v>559</v>
      </c>
      <c r="B52" s="109">
        <f aca="true" t="shared" si="4" ref="B52:I52">SUM(B53:B56)</f>
        <v>995030059</v>
      </c>
      <c r="C52" s="109"/>
      <c r="D52" s="132">
        <f>SUM(D53:D56)</f>
        <v>140894000</v>
      </c>
      <c r="E52" s="133">
        <f t="shared" si="4"/>
        <v>350033000</v>
      </c>
      <c r="F52" s="133">
        <f t="shared" si="4"/>
        <v>167070000</v>
      </c>
      <c r="G52" s="133">
        <f t="shared" si="4"/>
        <v>71325947</v>
      </c>
      <c r="H52" s="133">
        <f t="shared" si="4"/>
        <v>900000</v>
      </c>
      <c r="I52" s="131">
        <f t="shared" si="4"/>
        <v>264807112</v>
      </c>
      <c r="J52" s="6"/>
      <c r="K52" s="6"/>
      <c r="L52" s="6"/>
      <c r="N52"/>
    </row>
    <row r="53" spans="1:14" ht="19.5" customHeight="1">
      <c r="A53" s="104" t="s">
        <v>560</v>
      </c>
      <c r="B53" s="115">
        <f>'Podle §'!R466</f>
        <v>80906000</v>
      </c>
      <c r="C53" s="61"/>
      <c r="D53" s="146">
        <f>'Podle §'!T466</f>
        <v>7119000</v>
      </c>
      <c r="E53" s="134">
        <f>'Podle §'!U466</f>
        <v>30311000</v>
      </c>
      <c r="F53" s="135">
        <f>'Podle §'!V466</f>
        <v>43476000</v>
      </c>
      <c r="G53" s="135">
        <f>'Podle §'!W466</f>
        <v>0</v>
      </c>
      <c r="H53" s="135">
        <f>'Podle §'!X466</f>
        <v>0</v>
      </c>
      <c r="I53" s="147">
        <f>'Podle §'!Y466</f>
        <v>0</v>
      </c>
      <c r="J53" s="6"/>
      <c r="K53" s="6"/>
      <c r="L53" s="6"/>
      <c r="N53"/>
    </row>
    <row r="54" spans="1:14" ht="19.5" customHeight="1">
      <c r="A54" s="113" t="s">
        <v>618</v>
      </c>
      <c r="B54" s="66">
        <f>'Podle §'!R469</f>
        <v>184000</v>
      </c>
      <c r="C54" s="65"/>
      <c r="D54" s="150">
        <f>'Podle §'!T469</f>
        <v>184000</v>
      </c>
      <c r="E54" s="150">
        <f>'Podle §'!U469</f>
        <v>0</v>
      </c>
      <c r="F54" s="139">
        <f>'Podle §'!V469</f>
        <v>0</v>
      </c>
      <c r="G54" s="139">
        <f>'Podle §'!W469</f>
        <v>0</v>
      </c>
      <c r="H54" s="139">
        <f>'Podle §'!X469</f>
        <v>0</v>
      </c>
      <c r="I54" s="151">
        <f>'Podle §'!Y469</f>
        <v>0</v>
      </c>
      <c r="J54" s="6"/>
      <c r="K54" s="6"/>
      <c r="L54" s="6"/>
      <c r="N54"/>
    </row>
    <row r="55" spans="1:14" ht="19.5" customHeight="1">
      <c r="A55" s="114" t="s">
        <v>1058</v>
      </c>
      <c r="B55" s="66">
        <f>'Podle §'!R551</f>
        <v>873440059</v>
      </c>
      <c r="C55" s="65"/>
      <c r="D55" s="150">
        <f>'Podle §'!T551</f>
        <v>133591000</v>
      </c>
      <c r="E55" s="138">
        <f>'Podle §'!U551</f>
        <v>279222000</v>
      </c>
      <c r="F55" s="139">
        <f>'Podle §'!V551</f>
        <v>123594000</v>
      </c>
      <c r="G55" s="139">
        <f>'Podle §'!W551</f>
        <v>71325947</v>
      </c>
      <c r="H55" s="139">
        <f>'Podle §'!X551</f>
        <v>900000</v>
      </c>
      <c r="I55" s="151">
        <f>'Podle §'!Y551</f>
        <v>264807112</v>
      </c>
      <c r="J55" s="6"/>
      <c r="K55" s="6"/>
      <c r="L55" s="6"/>
      <c r="N55"/>
    </row>
    <row r="56" spans="1:14" ht="19.5" customHeight="1" thickBot="1">
      <c r="A56" s="105" t="s">
        <v>561</v>
      </c>
      <c r="B56" s="75">
        <f>'Podle §'!R555</f>
        <v>40500000</v>
      </c>
      <c r="C56" s="129"/>
      <c r="D56" s="154">
        <f>'Podle §'!T555</f>
        <v>0</v>
      </c>
      <c r="E56" s="142">
        <f>'Podle §'!U555</f>
        <v>40500000</v>
      </c>
      <c r="F56" s="143">
        <f>'Podle §'!V555</f>
        <v>0</v>
      </c>
      <c r="G56" s="143">
        <f>'Podle §'!W555</f>
        <v>0</v>
      </c>
      <c r="H56" s="143">
        <f>'Podle §'!X555</f>
        <v>0</v>
      </c>
      <c r="I56" s="155">
        <f>'Podle §'!Y555</f>
        <v>0</v>
      </c>
      <c r="J56" s="6"/>
      <c r="K56" s="6"/>
      <c r="L56" s="6"/>
      <c r="N56"/>
    </row>
    <row r="57" spans="1:14" ht="24.75" customHeight="1" thickBot="1">
      <c r="A57" s="26" t="s">
        <v>1062</v>
      </c>
      <c r="B57" s="60">
        <f>B52+B46+B43+B17+B7</f>
        <v>4569474082</v>
      </c>
      <c r="C57" s="60"/>
      <c r="D57" s="132">
        <f aca="true" t="shared" si="5" ref="D57:I57">D52+D46+D43+D17+D7</f>
        <v>1290733000</v>
      </c>
      <c r="E57" s="133">
        <f t="shared" si="5"/>
        <v>750906000</v>
      </c>
      <c r="F57" s="133">
        <f t="shared" si="5"/>
        <v>1377732000</v>
      </c>
      <c r="G57" s="133">
        <f t="shared" si="5"/>
        <v>680940430</v>
      </c>
      <c r="H57" s="133">
        <f t="shared" si="5"/>
        <v>161401000</v>
      </c>
      <c r="I57" s="131">
        <f t="shared" si="5"/>
        <v>307761652</v>
      </c>
      <c r="J57" s="25"/>
      <c r="K57" s="6"/>
      <c r="L57" s="6"/>
      <c r="N57"/>
    </row>
    <row r="58" spans="1:22" ht="19.5" customHeight="1" hidden="1">
      <c r="A58" s="76"/>
      <c r="B58" s="28"/>
      <c r="C58" s="28"/>
      <c r="D58" s="28" t="s">
        <v>1131</v>
      </c>
      <c r="E58" s="28">
        <f>175570000+1580000</f>
        <v>177150000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76"/>
      <c r="T58" s="6"/>
      <c r="U58" s="6"/>
      <c r="V58" s="6"/>
    </row>
    <row r="59" spans="1:22" s="19" customFormat="1" ht="21.75" customHeight="1">
      <c r="A59" s="72"/>
      <c r="B59" s="32"/>
      <c r="C59" s="32"/>
      <c r="D59" s="33"/>
      <c r="E59" s="176"/>
      <c r="F59" s="70"/>
      <c r="G59" s="70"/>
      <c r="H59" s="35"/>
      <c r="I59" s="27"/>
      <c r="J59" s="27"/>
      <c r="K59" s="35"/>
      <c r="L59" s="35"/>
      <c r="M59" s="35"/>
      <c r="N59" s="36"/>
      <c r="O59" s="35"/>
      <c r="P59" s="36"/>
      <c r="Q59" s="36"/>
      <c r="R59" s="36"/>
      <c r="S59" s="36"/>
      <c r="T59" s="12"/>
      <c r="U59" s="12"/>
      <c r="V59" s="12"/>
    </row>
    <row r="60" spans="1:22" s="19" customFormat="1" ht="16.5" customHeight="1">
      <c r="A60" s="31"/>
      <c r="B60" s="32"/>
      <c r="C60" s="32"/>
      <c r="D60" s="33"/>
      <c r="E60" s="34"/>
      <c r="F60" s="300"/>
      <c r="G60" s="34"/>
      <c r="H60" s="35"/>
      <c r="I60" s="38"/>
      <c r="J60" s="37"/>
      <c r="K60" s="27"/>
      <c r="L60" s="35"/>
      <c r="M60" s="35"/>
      <c r="N60" s="36"/>
      <c r="O60" s="35"/>
      <c r="P60" s="36"/>
      <c r="Q60" s="36"/>
      <c r="R60" s="36"/>
      <c r="S60" s="36"/>
      <c r="T60" s="12"/>
      <c r="U60" s="12"/>
      <c r="V60" s="12"/>
    </row>
    <row r="61" spans="1:22" s="19" customFormat="1" ht="24.75" customHeight="1" thickBot="1">
      <c r="A61" s="15" t="s">
        <v>1063</v>
      </c>
      <c r="B61" s="39"/>
      <c r="C61" s="39"/>
      <c r="D61" s="40"/>
      <c r="E61" s="41"/>
      <c r="F61" s="41"/>
      <c r="G61" s="41"/>
      <c r="H61" s="36"/>
      <c r="I61" s="73"/>
      <c r="J61" s="36"/>
      <c r="K61" s="36"/>
      <c r="L61" s="36"/>
      <c r="M61" s="36"/>
      <c r="N61" s="451"/>
      <c r="O61" s="461"/>
      <c r="P61" s="42"/>
      <c r="Q61" s="42"/>
      <c r="R61" s="42"/>
      <c r="S61" s="42"/>
      <c r="T61" s="42"/>
      <c r="U61" s="42"/>
      <c r="V61" s="42"/>
    </row>
    <row r="62" spans="1:22" s="19" customFormat="1" ht="22.5" customHeight="1">
      <c r="A62" s="458" t="s">
        <v>562</v>
      </c>
      <c r="B62" s="459"/>
      <c r="C62" s="459"/>
      <c r="D62" s="459"/>
      <c r="E62" s="459"/>
      <c r="F62" s="460"/>
      <c r="G62" s="462">
        <f>E57</f>
        <v>750906000</v>
      </c>
      <c r="H62" s="463"/>
      <c r="I62" s="464"/>
      <c r="J62" s="43"/>
      <c r="K62" s="44"/>
      <c r="L62" s="44"/>
      <c r="M62" s="69"/>
      <c r="N62" s="453"/>
      <c r="O62" s="453"/>
      <c r="P62" s="451"/>
      <c r="Q62" s="451"/>
      <c r="R62" s="452"/>
      <c r="S62" s="452"/>
      <c r="T62" s="450"/>
      <c r="U62" s="450"/>
      <c r="V62" s="450"/>
    </row>
    <row r="63" spans="1:22" s="19" customFormat="1" ht="22.5" customHeight="1">
      <c r="A63" s="441" t="s">
        <v>1114</v>
      </c>
      <c r="B63" s="442"/>
      <c r="C63" s="442"/>
      <c r="D63" s="442"/>
      <c r="E63" s="442"/>
      <c r="F63" s="443"/>
      <c r="G63" s="435">
        <f>G14</f>
        <v>39425000</v>
      </c>
      <c r="H63" s="436"/>
      <c r="I63" s="437"/>
      <c r="J63" s="43"/>
      <c r="K63" s="44"/>
      <c r="L63" s="44"/>
      <c r="M63" s="69"/>
      <c r="N63" s="160"/>
      <c r="O63" s="160"/>
      <c r="P63" s="159"/>
      <c r="Q63" s="159"/>
      <c r="R63" s="45"/>
      <c r="S63" s="45"/>
      <c r="T63" s="158"/>
      <c r="U63" s="158"/>
      <c r="V63" s="158"/>
    </row>
    <row r="64" spans="1:22" s="19" customFormat="1" ht="22.5" customHeight="1">
      <c r="A64" s="444" t="s">
        <v>1115</v>
      </c>
      <c r="B64" s="445"/>
      <c r="C64" s="445"/>
      <c r="D64" s="445"/>
      <c r="E64" s="445"/>
      <c r="F64" s="446"/>
      <c r="G64" s="438">
        <f>G15</f>
        <v>229989000</v>
      </c>
      <c r="H64" s="439"/>
      <c r="I64" s="440"/>
      <c r="J64" s="43"/>
      <c r="K64" s="44"/>
      <c r="L64" s="44"/>
      <c r="M64" s="69"/>
      <c r="N64" s="160"/>
      <c r="O64" s="160"/>
      <c r="P64" s="159"/>
      <c r="Q64" s="159"/>
      <c r="R64" s="45"/>
      <c r="S64" s="45"/>
      <c r="T64" s="158"/>
      <c r="U64" s="158"/>
      <c r="V64" s="158"/>
    </row>
    <row r="65" spans="1:22" s="19" customFormat="1" ht="22.5" customHeight="1">
      <c r="A65" s="447" t="s">
        <v>1138</v>
      </c>
      <c r="B65" s="448"/>
      <c r="C65" s="448"/>
      <c r="D65" s="448"/>
      <c r="E65" s="448"/>
      <c r="F65" s="449"/>
      <c r="G65" s="481">
        <f>F57-G66</f>
        <v>1200582000</v>
      </c>
      <c r="H65" s="482"/>
      <c r="I65" s="483"/>
      <c r="J65" s="43"/>
      <c r="K65" s="44"/>
      <c r="L65" s="44"/>
      <c r="M65" s="69"/>
      <c r="N65" s="160"/>
      <c r="O65" s="160"/>
      <c r="P65" s="159"/>
      <c r="Q65" s="159"/>
      <c r="R65" s="45"/>
      <c r="S65" s="45"/>
      <c r="T65" s="158"/>
      <c r="U65" s="158"/>
      <c r="V65" s="158"/>
    </row>
    <row r="66" spans="1:22" s="19" customFormat="1" ht="22.5" customHeight="1">
      <c r="A66" s="417" t="s">
        <v>1141</v>
      </c>
      <c r="B66" s="418"/>
      <c r="C66" s="418"/>
      <c r="D66" s="418"/>
      <c r="E66" s="418"/>
      <c r="F66" s="419"/>
      <c r="G66" s="411">
        <v>177150000</v>
      </c>
      <c r="H66" s="412"/>
      <c r="I66" s="413"/>
      <c r="J66" s="43"/>
      <c r="K66" s="44"/>
      <c r="L66" s="44"/>
      <c r="M66" s="69"/>
      <c r="N66" s="160"/>
      <c r="O66" s="160"/>
      <c r="P66" s="159"/>
      <c r="Q66" s="159"/>
      <c r="R66" s="45"/>
      <c r="S66" s="45"/>
      <c r="T66" s="158"/>
      <c r="U66" s="158"/>
      <c r="V66" s="158"/>
    </row>
    <row r="67" spans="1:22" s="19" customFormat="1" ht="22.5" customHeight="1">
      <c r="A67" s="414" t="s">
        <v>1116</v>
      </c>
      <c r="B67" s="415"/>
      <c r="C67" s="415"/>
      <c r="D67" s="415"/>
      <c r="E67" s="415"/>
      <c r="F67" s="416"/>
      <c r="G67" s="421">
        <f>D57</f>
        <v>1290733000</v>
      </c>
      <c r="H67" s="422"/>
      <c r="I67" s="423"/>
      <c r="J67" s="29"/>
      <c r="K67" s="44"/>
      <c r="L67" s="47"/>
      <c r="M67" s="29"/>
      <c r="N67" s="453"/>
      <c r="O67" s="480"/>
      <c r="P67" s="29"/>
      <c r="Q67" s="47"/>
      <c r="R67" s="46"/>
      <c r="S67" s="36"/>
      <c r="T67" s="12"/>
      <c r="U67" s="12"/>
      <c r="V67" s="12"/>
    </row>
    <row r="68" spans="1:22" s="19" customFormat="1" ht="22.5" customHeight="1">
      <c r="A68" s="429" t="s">
        <v>1119</v>
      </c>
      <c r="B68" s="430"/>
      <c r="C68" s="430"/>
      <c r="D68" s="430"/>
      <c r="E68" s="430"/>
      <c r="F68" s="431"/>
      <c r="G68" s="424">
        <v>133591000</v>
      </c>
      <c r="H68" s="425"/>
      <c r="I68" s="426"/>
      <c r="J68" s="29"/>
      <c r="K68" s="44"/>
      <c r="L68" s="47"/>
      <c r="M68" s="29"/>
      <c r="N68" s="160"/>
      <c r="O68" s="161"/>
      <c r="P68" s="29"/>
      <c r="Q68" s="47"/>
      <c r="R68" s="46"/>
      <c r="S68" s="36"/>
      <c r="T68" s="12"/>
      <c r="U68" s="12"/>
      <c r="V68" s="12"/>
    </row>
    <row r="69" spans="1:21" s="19" customFormat="1" ht="22.5" customHeight="1">
      <c r="A69" s="429" t="s">
        <v>1145</v>
      </c>
      <c r="B69" s="430"/>
      <c r="C69" s="430"/>
      <c r="D69" s="430"/>
      <c r="E69" s="430"/>
      <c r="F69" s="431"/>
      <c r="G69" s="424">
        <v>2900000</v>
      </c>
      <c r="H69" s="425"/>
      <c r="I69" s="426"/>
      <c r="J69" s="68"/>
      <c r="K69" s="51"/>
      <c r="L69" s="51"/>
      <c r="M69" s="52"/>
      <c r="N69" s="420"/>
      <c r="O69" s="420"/>
      <c r="P69" s="50"/>
      <c r="Q69" s="8"/>
      <c r="R69" s="36"/>
      <c r="S69" s="12"/>
      <c r="T69" s="12"/>
      <c r="U69" s="12"/>
    </row>
    <row r="70" spans="1:21" s="19" customFormat="1" ht="22.5" customHeight="1">
      <c r="A70" s="487" t="s">
        <v>1126</v>
      </c>
      <c r="B70" s="488"/>
      <c r="C70" s="488"/>
      <c r="D70" s="488"/>
      <c r="E70" s="488"/>
      <c r="F70" s="489"/>
      <c r="G70" s="424">
        <v>20000000</v>
      </c>
      <c r="H70" s="425"/>
      <c r="I70" s="426"/>
      <c r="J70" s="68"/>
      <c r="K70" s="51"/>
      <c r="L70" s="51"/>
      <c r="M70" s="52"/>
      <c r="N70" s="175"/>
      <c r="O70" s="175"/>
      <c r="P70" s="50"/>
      <c r="Q70" s="8"/>
      <c r="R70" s="36"/>
      <c r="S70" s="12"/>
      <c r="T70" s="12"/>
      <c r="U70" s="12"/>
    </row>
    <row r="71" spans="1:22" s="19" customFormat="1" ht="35.25" customHeight="1">
      <c r="A71" s="473" t="s">
        <v>1150</v>
      </c>
      <c r="B71" s="474"/>
      <c r="C71" s="474"/>
      <c r="D71" s="474"/>
      <c r="E71" s="474"/>
      <c r="F71" s="475"/>
      <c r="G71" s="399">
        <v>344346000</v>
      </c>
      <c r="H71" s="400"/>
      <c r="I71" s="401"/>
      <c r="J71" s="68"/>
      <c r="K71" s="80"/>
      <c r="L71" s="45"/>
      <c r="M71" s="49"/>
      <c r="N71" s="48"/>
      <c r="O71" s="45"/>
      <c r="P71" s="49"/>
      <c r="Q71" s="45"/>
      <c r="R71" s="45"/>
      <c r="S71" s="36"/>
      <c r="T71" s="12"/>
      <c r="U71" s="12"/>
      <c r="V71" s="12"/>
    </row>
    <row r="72" spans="1:21" s="19" customFormat="1" ht="22.5" customHeight="1">
      <c r="A72" s="429" t="s">
        <v>1146</v>
      </c>
      <c r="B72" s="430"/>
      <c r="C72" s="430"/>
      <c r="D72" s="430"/>
      <c r="E72" s="430"/>
      <c r="F72" s="431"/>
      <c r="G72" s="424">
        <v>10000000</v>
      </c>
      <c r="H72" s="425"/>
      <c r="I72" s="426"/>
      <c r="J72" s="68"/>
      <c r="K72" s="51"/>
      <c r="L72" s="51"/>
      <c r="M72" s="52"/>
      <c r="N72" s="162"/>
      <c r="O72" s="162"/>
      <c r="P72" s="50"/>
      <c r="Q72" s="8"/>
      <c r="R72" s="36"/>
      <c r="S72" s="12"/>
      <c r="T72" s="12"/>
      <c r="U72" s="12"/>
    </row>
    <row r="73" spans="1:21" s="19" customFormat="1" ht="22.5" customHeight="1">
      <c r="A73" s="429" t="s">
        <v>1144</v>
      </c>
      <c r="B73" s="430"/>
      <c r="C73" s="430"/>
      <c r="D73" s="430"/>
      <c r="E73" s="430"/>
      <c r="F73" s="431"/>
      <c r="G73" s="424">
        <v>500000</v>
      </c>
      <c r="H73" s="425"/>
      <c r="I73" s="426"/>
      <c r="J73" s="68"/>
      <c r="K73" s="51"/>
      <c r="L73" s="51"/>
      <c r="M73" s="52"/>
      <c r="N73" s="162"/>
      <c r="O73" s="162"/>
      <c r="P73" s="50"/>
      <c r="Q73" s="8"/>
      <c r="R73" s="36"/>
      <c r="S73" s="12"/>
      <c r="T73" s="12"/>
      <c r="U73" s="12"/>
    </row>
    <row r="74" spans="1:22" s="19" customFormat="1" ht="22.5" customHeight="1">
      <c r="A74" s="429" t="s">
        <v>1117</v>
      </c>
      <c r="B74" s="430"/>
      <c r="C74" s="430"/>
      <c r="D74" s="430"/>
      <c r="E74" s="430"/>
      <c r="F74" s="431"/>
      <c r="G74" s="424">
        <v>1600000</v>
      </c>
      <c r="H74" s="425"/>
      <c r="I74" s="426"/>
      <c r="J74" s="68"/>
      <c r="K74" s="47"/>
      <c r="L74" s="45"/>
      <c r="M74" s="49"/>
      <c r="N74" s="48"/>
      <c r="O74" s="45"/>
      <c r="P74" s="49"/>
      <c r="Q74" s="50"/>
      <c r="R74" s="8"/>
      <c r="S74" s="36"/>
      <c r="T74" s="12"/>
      <c r="U74" s="12"/>
      <c r="V74" s="12"/>
    </row>
    <row r="75" spans="1:22" s="19" customFormat="1" ht="36" customHeight="1">
      <c r="A75" s="432" t="s">
        <v>1162</v>
      </c>
      <c r="B75" s="433"/>
      <c r="C75" s="433"/>
      <c r="D75" s="433"/>
      <c r="E75" s="433"/>
      <c r="F75" s="434"/>
      <c r="G75" s="405">
        <v>224864000</v>
      </c>
      <c r="H75" s="406"/>
      <c r="I75" s="407"/>
      <c r="J75" s="68"/>
      <c r="K75" s="48"/>
      <c r="L75" s="45"/>
      <c r="M75" s="49"/>
      <c r="N75" s="48"/>
      <c r="O75" s="45"/>
      <c r="P75" s="49"/>
      <c r="Q75" s="50"/>
      <c r="R75" s="8"/>
      <c r="S75" s="36"/>
      <c r="T75" s="12"/>
      <c r="U75" s="12"/>
      <c r="V75" s="12"/>
    </row>
    <row r="76" spans="1:22" s="19" customFormat="1" ht="33.75" customHeight="1">
      <c r="A76" s="473" t="s">
        <v>662</v>
      </c>
      <c r="B76" s="474"/>
      <c r="C76" s="474"/>
      <c r="D76" s="474"/>
      <c r="E76" s="474"/>
      <c r="F76" s="475"/>
      <c r="G76" s="399">
        <v>206718000</v>
      </c>
      <c r="H76" s="400"/>
      <c r="I76" s="401"/>
      <c r="J76" s="68"/>
      <c r="K76" s="48"/>
      <c r="L76" s="45"/>
      <c r="M76" s="29"/>
      <c r="N76" s="48"/>
      <c r="O76" s="45"/>
      <c r="P76" s="49"/>
      <c r="Q76" s="45"/>
      <c r="R76" s="45"/>
      <c r="S76" s="36"/>
      <c r="T76" s="12"/>
      <c r="U76" s="12"/>
      <c r="V76" s="12"/>
    </row>
    <row r="77" spans="1:22" s="19" customFormat="1" ht="33.75" customHeight="1">
      <c r="A77" s="432" t="s">
        <v>1161</v>
      </c>
      <c r="B77" s="433"/>
      <c r="C77" s="433"/>
      <c r="D77" s="433"/>
      <c r="E77" s="433"/>
      <c r="F77" s="434"/>
      <c r="G77" s="405">
        <v>6140000</v>
      </c>
      <c r="H77" s="406"/>
      <c r="I77" s="407"/>
      <c r="J77" s="68"/>
      <c r="K77" s="48"/>
      <c r="L77" s="45"/>
      <c r="M77" s="29"/>
      <c r="N77" s="48"/>
      <c r="O77" s="45"/>
      <c r="P77" s="49"/>
      <c r="Q77" s="45"/>
      <c r="R77" s="45"/>
      <c r="S77" s="36"/>
      <c r="T77" s="12"/>
      <c r="U77" s="12"/>
      <c r="V77" s="12"/>
    </row>
    <row r="78" spans="1:22" s="19" customFormat="1" ht="22.5" customHeight="1">
      <c r="A78" s="429" t="s">
        <v>563</v>
      </c>
      <c r="B78" s="430"/>
      <c r="C78" s="430"/>
      <c r="D78" s="430"/>
      <c r="E78" s="430"/>
      <c r="F78" s="431"/>
      <c r="G78" s="424">
        <f>346030000-6140000</f>
        <v>339890000</v>
      </c>
      <c r="H78" s="425"/>
      <c r="I78" s="426"/>
      <c r="J78" s="68"/>
      <c r="K78" s="48"/>
      <c r="L78" s="45"/>
      <c r="M78" s="29"/>
      <c r="N78" s="48"/>
      <c r="O78" s="45"/>
      <c r="P78" s="49"/>
      <c r="Q78" s="45"/>
      <c r="R78" s="45"/>
      <c r="S78" s="36"/>
      <c r="T78" s="12"/>
      <c r="U78" s="12"/>
      <c r="V78" s="12"/>
    </row>
    <row r="79" spans="1:22" s="19" customFormat="1" ht="22.5" customHeight="1">
      <c r="A79" s="429" t="s">
        <v>1129</v>
      </c>
      <c r="B79" s="430"/>
      <c r="C79" s="430"/>
      <c r="D79" s="430"/>
      <c r="E79" s="430"/>
      <c r="F79" s="431"/>
      <c r="G79" s="424">
        <v>184000</v>
      </c>
      <c r="H79" s="425"/>
      <c r="I79" s="426"/>
      <c r="J79" s="68"/>
      <c r="K79" s="48"/>
      <c r="L79" s="45"/>
      <c r="M79" s="29"/>
      <c r="N79" s="48"/>
      <c r="O79" s="45"/>
      <c r="P79" s="49"/>
      <c r="Q79" s="45"/>
      <c r="R79" s="45"/>
      <c r="S79" s="36"/>
      <c r="T79" s="12"/>
      <c r="U79" s="12"/>
      <c r="V79" s="12"/>
    </row>
    <row r="80" spans="1:22" s="19" customFormat="1" ht="22.5" customHeight="1" thickBot="1">
      <c r="A80" s="484" t="s">
        <v>564</v>
      </c>
      <c r="B80" s="485"/>
      <c r="C80" s="485"/>
      <c r="D80" s="485"/>
      <c r="E80" s="485"/>
      <c r="F80" s="486"/>
      <c r="G80" s="402">
        <f>G82+G66</f>
        <v>2488203000</v>
      </c>
      <c r="H80" s="403"/>
      <c r="I80" s="404"/>
      <c r="J80" s="68"/>
      <c r="K80" s="53"/>
      <c r="L80" s="46"/>
      <c r="M80" s="10"/>
      <c r="N80" s="47"/>
      <c r="O80" s="46"/>
      <c r="P80" s="49"/>
      <c r="Q80" s="45"/>
      <c r="R80" s="45"/>
      <c r="S80" s="36"/>
      <c r="T80" s="12"/>
      <c r="U80" s="12"/>
      <c r="V80" s="12"/>
    </row>
    <row r="81" spans="1:18" ht="22.5" customHeight="1" thickBot="1">
      <c r="A81" s="6"/>
      <c r="B81" s="6"/>
      <c r="C81" s="6"/>
      <c r="D81" s="6"/>
      <c r="E81" s="11"/>
      <c r="F81" s="11"/>
      <c r="G81" s="54"/>
      <c r="H81" s="9"/>
      <c r="I81" s="29"/>
      <c r="J81" s="10"/>
      <c r="K81" s="9"/>
      <c r="L81" s="29"/>
      <c r="M81" s="47"/>
      <c r="N81" s="46"/>
      <c r="O81" s="30"/>
      <c r="P81" s="6"/>
      <c r="Q81" s="6"/>
      <c r="R81" s="6"/>
    </row>
    <row r="82" spans="1:22" s="19" customFormat="1" ht="22.5" customHeight="1" thickBot="1">
      <c r="A82" s="178" t="s">
        <v>565</v>
      </c>
      <c r="B82" s="179"/>
      <c r="C82" s="179"/>
      <c r="D82" s="179"/>
      <c r="E82" s="179"/>
      <c r="F82" s="179"/>
      <c r="G82" s="396">
        <f>G62+G63+G64+G67</f>
        <v>2311053000</v>
      </c>
      <c r="H82" s="397"/>
      <c r="I82" s="398"/>
      <c r="J82" s="55"/>
      <c r="K82" s="53"/>
      <c r="L82" s="46"/>
      <c r="M82" s="29"/>
      <c r="N82" s="10"/>
      <c r="O82" s="9"/>
      <c r="P82" s="10"/>
      <c r="Q82" s="30"/>
      <c r="R82" s="30"/>
      <c r="S82" s="36"/>
      <c r="T82" s="12"/>
      <c r="U82" s="12"/>
      <c r="V82" s="12"/>
    </row>
    <row r="83" spans="1:22" s="17" customFormat="1" ht="45.75" customHeight="1">
      <c r="A83" s="56"/>
      <c r="B83" s="56"/>
      <c r="C83" s="56"/>
      <c r="D83" s="56"/>
      <c r="E83" s="57"/>
      <c r="F83" s="57"/>
      <c r="G83" s="57"/>
      <c r="H83" s="58"/>
      <c r="I83" s="58"/>
      <c r="J83" s="29"/>
      <c r="K83" s="53"/>
      <c r="L83" s="47"/>
      <c r="M83"/>
      <c r="N83" s="20"/>
      <c r="O83" s="20"/>
      <c r="P83" s="10"/>
      <c r="Q83" s="30"/>
      <c r="R83" s="30"/>
      <c r="S83" s="36"/>
      <c r="T83" s="30"/>
      <c r="U83" s="30"/>
      <c r="V83" s="30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59"/>
      <c r="I85" s="16"/>
    </row>
    <row r="86" ht="12.75">
      <c r="H86" s="20"/>
    </row>
    <row r="91" ht="12.75">
      <c r="I91" s="20"/>
    </row>
  </sheetData>
  <sheetProtection/>
  <mergeCells count="59">
    <mergeCell ref="G77:I77"/>
    <mergeCell ref="A79:F79"/>
    <mergeCell ref="A80:F80"/>
    <mergeCell ref="A68:F68"/>
    <mergeCell ref="A69:F69"/>
    <mergeCell ref="A70:F70"/>
    <mergeCell ref="A71:F71"/>
    <mergeCell ref="A72:F72"/>
    <mergeCell ref="A73:F73"/>
    <mergeCell ref="A77:F77"/>
    <mergeCell ref="R1:S1"/>
    <mergeCell ref="A3:S3"/>
    <mergeCell ref="A4:A6"/>
    <mergeCell ref="D4:I4"/>
    <mergeCell ref="A76:F76"/>
    <mergeCell ref="A78:F78"/>
    <mergeCell ref="B5:B6"/>
    <mergeCell ref="I5:I6"/>
    <mergeCell ref="N67:O67"/>
    <mergeCell ref="G65:I65"/>
    <mergeCell ref="T62:V62"/>
    <mergeCell ref="P62:Q62"/>
    <mergeCell ref="R62:S62"/>
    <mergeCell ref="N62:O62"/>
    <mergeCell ref="D5:D6"/>
    <mergeCell ref="E5:E6"/>
    <mergeCell ref="A62:F62"/>
    <mergeCell ref="N61:O61"/>
    <mergeCell ref="G5:G6"/>
    <mergeCell ref="G62:I62"/>
    <mergeCell ref="H5:H6"/>
    <mergeCell ref="G79:I79"/>
    <mergeCell ref="G78:I78"/>
    <mergeCell ref="A74:F74"/>
    <mergeCell ref="A75:F75"/>
    <mergeCell ref="G63:I63"/>
    <mergeCell ref="G64:I64"/>
    <mergeCell ref="A63:F63"/>
    <mergeCell ref="A64:F64"/>
    <mergeCell ref="A65:F65"/>
    <mergeCell ref="A66:F66"/>
    <mergeCell ref="N69:O69"/>
    <mergeCell ref="G67:I67"/>
    <mergeCell ref="G72:I72"/>
    <mergeCell ref="G74:I74"/>
    <mergeCell ref="G73:I73"/>
    <mergeCell ref="G69:I69"/>
    <mergeCell ref="G70:I70"/>
    <mergeCell ref="G68:I68"/>
    <mergeCell ref="H1:I1"/>
    <mergeCell ref="G82:I82"/>
    <mergeCell ref="G71:I71"/>
    <mergeCell ref="G76:I76"/>
    <mergeCell ref="G80:I80"/>
    <mergeCell ref="G75:I75"/>
    <mergeCell ref="A2:I2"/>
    <mergeCell ref="F5:F6"/>
    <mergeCell ref="G66:I66"/>
    <mergeCell ref="A67:F67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1" r:id="rId1"/>
  <headerFooter>
    <oddFooter>&amp;C&amp;P/&amp;N</oddFooter>
  </headerFooter>
  <rowBreaks count="1" manualBreakCount="1">
    <brk id="59" max="8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D820"/>
  <sheetViews>
    <sheetView view="pageBreakPreview" zoomScale="90" zoomScaleSheetLayoutView="90" zoomScalePageLayoutView="0" workbookViewId="0" topLeftCell="A1">
      <pane ySplit="5" topLeftCell="A33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8.8515625" style="16" customWidth="1"/>
    <col min="2" max="2" width="4.8515625" style="0" customWidth="1"/>
    <col min="3" max="4" width="5.00390625" style="0" customWidth="1"/>
    <col min="5" max="5" width="2.28125" style="0" customWidth="1"/>
    <col min="6" max="6" width="10.00390625" style="96" customWidth="1"/>
    <col min="7" max="7" width="7.00390625" style="97" customWidth="1"/>
    <col min="8" max="8" width="28.57421875" style="0" customWidth="1"/>
    <col min="9" max="9" width="4.57421875" style="0" customWidth="1"/>
    <col min="10" max="10" width="4.28125" style="0" customWidth="1"/>
    <col min="11" max="11" width="0" style="0" hidden="1" customWidth="1"/>
    <col min="12" max="12" width="5.00390625" style="0" customWidth="1"/>
    <col min="13" max="13" width="4.8515625" style="0" customWidth="1"/>
    <col min="14" max="14" width="11.57421875" style="0" customWidth="1"/>
    <col min="15" max="15" width="18.7109375" style="0" customWidth="1"/>
    <col min="16" max="16" width="14.421875" style="0" customWidth="1"/>
    <col min="17" max="17" width="15.28125" style="0" customWidth="1"/>
    <col min="18" max="18" width="18.28125" style="0" customWidth="1"/>
    <col min="19" max="19" width="4.421875" style="0" customWidth="1"/>
    <col min="20" max="21" width="17.7109375" style="0" customWidth="1"/>
    <col min="22" max="22" width="15.28125" style="0" customWidth="1"/>
    <col min="23" max="23" width="16.140625" style="0" customWidth="1"/>
    <col min="24" max="24" width="16.28125" style="0" customWidth="1"/>
    <col min="25" max="25" width="11.57421875" style="0" customWidth="1"/>
  </cols>
  <sheetData>
    <row r="1" spans="1:108" s="77" customFormat="1" ht="57.75" customHeight="1">
      <c r="A1" s="520" t="str">
        <f>Sumář!A2</f>
        <v>Kapitálový rozpočet statutárního města Ostravy pro rok 2021  - členění dle ODPA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</row>
    <row r="2" spans="17:25" ht="15" thickBot="1">
      <c r="Q2" s="13" t="s">
        <v>500</v>
      </c>
      <c r="R2" s="14" t="s">
        <v>501</v>
      </c>
      <c r="S2" s="14"/>
      <c r="T2" s="14" t="s">
        <v>502</v>
      </c>
      <c r="U2" s="13" t="s">
        <v>503</v>
      </c>
      <c r="V2" s="13"/>
      <c r="W2" s="13" t="s">
        <v>504</v>
      </c>
      <c r="X2" s="13"/>
      <c r="Y2" s="13"/>
    </row>
    <row r="3" spans="1:25" ht="24" customHeight="1">
      <c r="A3" s="506" t="s">
        <v>267</v>
      </c>
      <c r="B3" s="509" t="s">
        <v>16</v>
      </c>
      <c r="C3" s="512" t="s">
        <v>0</v>
      </c>
      <c r="D3" s="492" t="s">
        <v>34</v>
      </c>
      <c r="E3" s="502" t="s">
        <v>265</v>
      </c>
      <c r="F3" s="492" t="s">
        <v>19</v>
      </c>
      <c r="G3" s="502" t="s">
        <v>295</v>
      </c>
      <c r="H3" s="492" t="s">
        <v>286</v>
      </c>
      <c r="I3" s="502" t="s">
        <v>264</v>
      </c>
      <c r="J3" s="502" t="s">
        <v>263</v>
      </c>
      <c r="K3" s="502" t="s">
        <v>314</v>
      </c>
      <c r="L3" s="504" t="s">
        <v>27</v>
      </c>
      <c r="M3" s="505"/>
      <c r="N3" s="492" t="s">
        <v>445</v>
      </c>
      <c r="O3" s="492" t="s">
        <v>417</v>
      </c>
      <c r="P3" s="18" t="s">
        <v>281</v>
      </c>
      <c r="Q3" s="116" t="s">
        <v>284</v>
      </c>
      <c r="R3" s="495" t="s">
        <v>663</v>
      </c>
      <c r="S3" s="496"/>
      <c r="T3" s="496"/>
      <c r="U3" s="496"/>
      <c r="V3" s="496"/>
      <c r="W3" s="496"/>
      <c r="X3" s="496"/>
      <c r="Y3" s="497"/>
    </row>
    <row r="4" spans="1:25" ht="24" customHeight="1">
      <c r="A4" s="507"/>
      <c r="B4" s="510"/>
      <c r="C4" s="513"/>
      <c r="D4" s="493"/>
      <c r="E4" s="503"/>
      <c r="F4" s="493"/>
      <c r="G4" s="503"/>
      <c r="H4" s="493"/>
      <c r="I4" s="503"/>
      <c r="J4" s="503"/>
      <c r="K4" s="503"/>
      <c r="L4" s="499" t="s">
        <v>266</v>
      </c>
      <c r="M4" s="499" t="s">
        <v>283</v>
      </c>
      <c r="N4" s="493"/>
      <c r="O4" s="493"/>
      <c r="P4" s="519" t="s">
        <v>664</v>
      </c>
      <c r="Q4" s="519" t="s">
        <v>665</v>
      </c>
      <c r="R4" s="493" t="s">
        <v>1118</v>
      </c>
      <c r="S4" s="493"/>
      <c r="T4" s="493" t="s">
        <v>666</v>
      </c>
      <c r="U4" s="493" t="s">
        <v>325</v>
      </c>
      <c r="V4" s="490" t="s">
        <v>667</v>
      </c>
      <c r="W4" s="490" t="s">
        <v>668</v>
      </c>
      <c r="X4" s="490" t="s">
        <v>367</v>
      </c>
      <c r="Y4" s="517" t="s">
        <v>335</v>
      </c>
    </row>
    <row r="5" spans="1:25" ht="48" customHeight="1" thickBot="1">
      <c r="A5" s="508"/>
      <c r="B5" s="511"/>
      <c r="C5" s="514"/>
      <c r="D5" s="494"/>
      <c r="E5" s="500"/>
      <c r="F5" s="494"/>
      <c r="G5" s="500"/>
      <c r="H5" s="494"/>
      <c r="I5" s="500"/>
      <c r="J5" s="500"/>
      <c r="K5" s="500"/>
      <c r="L5" s="500"/>
      <c r="M5" s="500"/>
      <c r="N5" s="494"/>
      <c r="O5" s="494"/>
      <c r="P5" s="494"/>
      <c r="Q5" s="494"/>
      <c r="R5" s="494"/>
      <c r="S5" s="494"/>
      <c r="T5" s="494"/>
      <c r="U5" s="494"/>
      <c r="V5" s="491"/>
      <c r="W5" s="491"/>
      <c r="X5" s="491"/>
      <c r="Y5" s="518"/>
    </row>
    <row r="6" spans="1:25" s="82" customFormat="1" ht="24.75" customHeight="1">
      <c r="A6" s="121"/>
      <c r="B6" s="121"/>
      <c r="C6" s="81" t="s">
        <v>505</v>
      </c>
      <c r="D6" s="8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25" s="82" customFormat="1" ht="24" customHeight="1" thickBot="1">
      <c r="A7" s="121"/>
      <c r="B7" s="121"/>
      <c r="C7" s="83" t="s">
        <v>1135</v>
      </c>
      <c r="D7" s="84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</row>
    <row r="8" spans="1:25" ht="24" customHeight="1">
      <c r="A8" s="181" t="s">
        <v>669</v>
      </c>
      <c r="B8" s="182">
        <v>221</v>
      </c>
      <c r="C8" s="182">
        <v>2143</v>
      </c>
      <c r="D8" s="182">
        <v>6312</v>
      </c>
      <c r="E8" s="183">
        <v>1</v>
      </c>
      <c r="F8" s="183"/>
      <c r="G8" s="184">
        <v>480</v>
      </c>
      <c r="H8" s="184" t="s">
        <v>670</v>
      </c>
      <c r="I8" s="184" t="s">
        <v>10</v>
      </c>
      <c r="J8" s="184">
        <v>400</v>
      </c>
      <c r="K8" s="184" t="s">
        <v>319</v>
      </c>
      <c r="L8" s="183">
        <v>2021</v>
      </c>
      <c r="M8" s="183">
        <v>2022</v>
      </c>
      <c r="N8" s="185">
        <v>0</v>
      </c>
      <c r="O8" s="185">
        <v>9400000</v>
      </c>
      <c r="P8" s="185">
        <v>0</v>
      </c>
      <c r="Q8" s="185">
        <v>0</v>
      </c>
      <c r="R8" s="185">
        <v>1000000</v>
      </c>
      <c r="S8" s="183"/>
      <c r="T8" s="185">
        <v>0</v>
      </c>
      <c r="U8" s="185">
        <v>1000000</v>
      </c>
      <c r="V8" s="185">
        <v>0</v>
      </c>
      <c r="W8" s="185">
        <v>0</v>
      </c>
      <c r="X8" s="185">
        <v>0</v>
      </c>
      <c r="Y8" s="186">
        <v>0</v>
      </c>
    </row>
    <row r="9" spans="1:25" ht="24" customHeight="1">
      <c r="A9" s="187" t="s">
        <v>226</v>
      </c>
      <c r="B9" s="163">
        <v>221</v>
      </c>
      <c r="C9" s="163">
        <v>2143</v>
      </c>
      <c r="D9" s="163">
        <v>6312</v>
      </c>
      <c r="E9" s="164">
        <v>1</v>
      </c>
      <c r="F9" s="164"/>
      <c r="G9" s="165">
        <v>480</v>
      </c>
      <c r="H9" s="165" t="s">
        <v>279</v>
      </c>
      <c r="I9" s="165" t="s">
        <v>18</v>
      </c>
      <c r="J9" s="165">
        <v>400</v>
      </c>
      <c r="K9" s="165" t="s">
        <v>319</v>
      </c>
      <c r="L9" s="164">
        <v>2020</v>
      </c>
      <c r="M9" s="164">
        <v>2022</v>
      </c>
      <c r="N9" s="166">
        <v>0</v>
      </c>
      <c r="O9" s="166">
        <v>800000</v>
      </c>
      <c r="P9" s="166">
        <v>0</v>
      </c>
      <c r="Q9" s="166">
        <v>600000</v>
      </c>
      <c r="R9" s="166">
        <v>200000</v>
      </c>
      <c r="S9" s="164"/>
      <c r="T9" s="166">
        <v>0</v>
      </c>
      <c r="U9" s="166">
        <v>200000</v>
      </c>
      <c r="V9" s="166">
        <v>0</v>
      </c>
      <c r="W9" s="166">
        <v>0</v>
      </c>
      <c r="X9" s="166">
        <v>0</v>
      </c>
      <c r="Y9" s="188">
        <v>0</v>
      </c>
    </row>
    <row r="10" spans="1:25" ht="24" customHeight="1">
      <c r="A10" s="187" t="s">
        <v>671</v>
      </c>
      <c r="B10" s="163">
        <v>221</v>
      </c>
      <c r="C10" s="163">
        <v>2143</v>
      </c>
      <c r="D10" s="163">
        <v>6312</v>
      </c>
      <c r="E10" s="164">
        <v>1</v>
      </c>
      <c r="F10" s="164"/>
      <c r="G10" s="165">
        <v>480</v>
      </c>
      <c r="H10" s="165" t="s">
        <v>672</v>
      </c>
      <c r="I10" s="165" t="s">
        <v>18</v>
      </c>
      <c r="J10" s="165">
        <v>400</v>
      </c>
      <c r="K10" s="165" t="s">
        <v>319</v>
      </c>
      <c r="L10" s="164">
        <v>2021</v>
      </c>
      <c r="M10" s="164">
        <v>2021</v>
      </c>
      <c r="N10" s="166">
        <v>0</v>
      </c>
      <c r="O10" s="166">
        <v>500000</v>
      </c>
      <c r="P10" s="166">
        <v>0</v>
      </c>
      <c r="Q10" s="166">
        <v>0</v>
      </c>
      <c r="R10" s="166">
        <v>500000</v>
      </c>
      <c r="S10" s="164"/>
      <c r="T10" s="166">
        <v>0</v>
      </c>
      <c r="U10" s="166">
        <v>500000</v>
      </c>
      <c r="V10" s="166">
        <v>0</v>
      </c>
      <c r="W10" s="166">
        <v>0</v>
      </c>
      <c r="X10" s="166">
        <v>0</v>
      </c>
      <c r="Y10" s="188">
        <v>0</v>
      </c>
    </row>
    <row r="11" spans="1:25" ht="24" customHeight="1" thickBot="1">
      <c r="A11" s="334" t="s">
        <v>227</v>
      </c>
      <c r="B11" s="335">
        <v>221</v>
      </c>
      <c r="C11" s="335">
        <v>2143</v>
      </c>
      <c r="D11" s="335">
        <v>6313</v>
      </c>
      <c r="E11" s="336">
        <v>2</v>
      </c>
      <c r="F11" s="336"/>
      <c r="G11" s="337">
        <v>480</v>
      </c>
      <c r="H11" s="337" t="s">
        <v>426</v>
      </c>
      <c r="I11" s="337" t="s">
        <v>10</v>
      </c>
      <c r="J11" s="337">
        <v>400</v>
      </c>
      <c r="K11" s="337" t="s">
        <v>319</v>
      </c>
      <c r="L11" s="336">
        <v>2020</v>
      </c>
      <c r="M11" s="336">
        <v>2021</v>
      </c>
      <c r="N11" s="338">
        <v>0</v>
      </c>
      <c r="O11" s="338">
        <v>3260000</v>
      </c>
      <c r="P11" s="338">
        <v>0</v>
      </c>
      <c r="Q11" s="338">
        <v>60000</v>
      </c>
      <c r="R11" s="338">
        <v>3200000</v>
      </c>
      <c r="S11" s="336"/>
      <c r="T11" s="338">
        <v>0</v>
      </c>
      <c r="U11" s="338">
        <v>0</v>
      </c>
      <c r="V11" s="338">
        <v>3200000</v>
      </c>
      <c r="W11" s="338">
        <v>0</v>
      </c>
      <c r="X11" s="338">
        <v>0</v>
      </c>
      <c r="Y11" s="339">
        <v>0</v>
      </c>
    </row>
    <row r="12" spans="1:25" ht="24" customHeight="1" thickBot="1">
      <c r="A12" s="123"/>
      <c r="B12" s="123"/>
      <c r="C12" s="85"/>
      <c r="D12" s="85"/>
      <c r="E12" s="123"/>
      <c r="F12" s="123"/>
      <c r="G12" s="123"/>
      <c r="H12" s="498" t="s">
        <v>1137</v>
      </c>
      <c r="I12" s="498"/>
      <c r="J12" s="498"/>
      <c r="K12" s="498"/>
      <c r="L12" s="498"/>
      <c r="M12" s="124"/>
      <c r="N12" s="124"/>
      <c r="O12" s="86">
        <f aca="true" t="shared" si="0" ref="O12:Y12">SUM(O8:O11)</f>
        <v>13960000</v>
      </c>
      <c r="P12" s="87">
        <f t="shared" si="0"/>
        <v>0</v>
      </c>
      <c r="Q12" s="87">
        <f t="shared" si="0"/>
        <v>660000</v>
      </c>
      <c r="R12" s="87">
        <f t="shared" si="0"/>
        <v>4900000</v>
      </c>
      <c r="S12" s="87">
        <f t="shared" si="0"/>
        <v>0</v>
      </c>
      <c r="T12" s="87">
        <f t="shared" si="0"/>
        <v>0</v>
      </c>
      <c r="U12" s="87">
        <f t="shared" si="0"/>
        <v>1700000</v>
      </c>
      <c r="V12" s="87">
        <f t="shared" si="0"/>
        <v>3200000</v>
      </c>
      <c r="W12" s="87">
        <f t="shared" si="0"/>
        <v>0</v>
      </c>
      <c r="X12" s="87">
        <f t="shared" si="0"/>
        <v>0</v>
      </c>
      <c r="Y12" s="87">
        <f t="shared" si="0"/>
        <v>0</v>
      </c>
    </row>
    <row r="13" spans="1:25" s="88" customFormat="1" ht="24" customHeight="1" thickBot="1">
      <c r="A13" s="121"/>
      <c r="B13" s="121"/>
      <c r="C13" s="83" t="s">
        <v>506</v>
      </c>
      <c r="D13" s="89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1:25" s="82" customFormat="1" ht="24" customHeight="1">
      <c r="A14" s="181" t="s">
        <v>221</v>
      </c>
      <c r="B14" s="182">
        <v>100</v>
      </c>
      <c r="C14" s="182">
        <v>2212</v>
      </c>
      <c r="D14" s="182">
        <v>6121</v>
      </c>
      <c r="E14" s="183">
        <v>1</v>
      </c>
      <c r="F14" s="183"/>
      <c r="G14" s="184" t="s">
        <v>4</v>
      </c>
      <c r="H14" s="184" t="s">
        <v>378</v>
      </c>
      <c r="I14" s="184" t="s">
        <v>18</v>
      </c>
      <c r="J14" s="184">
        <v>400</v>
      </c>
      <c r="K14" s="184" t="s">
        <v>342</v>
      </c>
      <c r="L14" s="183">
        <v>2021</v>
      </c>
      <c r="M14" s="183">
        <v>2024</v>
      </c>
      <c r="N14" s="185">
        <v>0</v>
      </c>
      <c r="O14" s="185">
        <v>8260000</v>
      </c>
      <c r="P14" s="185">
        <v>0</v>
      </c>
      <c r="Q14" s="185">
        <v>0</v>
      </c>
      <c r="R14" s="185">
        <v>1000000</v>
      </c>
      <c r="S14" s="183"/>
      <c r="T14" s="185">
        <v>0</v>
      </c>
      <c r="U14" s="185">
        <v>1000000</v>
      </c>
      <c r="V14" s="185">
        <v>0</v>
      </c>
      <c r="W14" s="185">
        <v>0</v>
      </c>
      <c r="X14" s="185">
        <v>0</v>
      </c>
      <c r="Y14" s="186">
        <v>0</v>
      </c>
    </row>
    <row r="15" spans="1:25" ht="24" customHeight="1">
      <c r="A15" s="187" t="s">
        <v>218</v>
      </c>
      <c r="B15" s="163">
        <v>100</v>
      </c>
      <c r="C15" s="163">
        <v>2212</v>
      </c>
      <c r="D15" s="163">
        <v>6121</v>
      </c>
      <c r="E15" s="164">
        <v>1</v>
      </c>
      <c r="F15" s="164"/>
      <c r="G15" s="165" t="s">
        <v>4</v>
      </c>
      <c r="H15" s="165" t="s">
        <v>404</v>
      </c>
      <c r="I15" s="165" t="s">
        <v>18</v>
      </c>
      <c r="J15" s="165">
        <v>400</v>
      </c>
      <c r="K15" s="165" t="s">
        <v>342</v>
      </c>
      <c r="L15" s="164">
        <v>2020</v>
      </c>
      <c r="M15" s="164">
        <v>2023</v>
      </c>
      <c r="N15" s="166">
        <v>0</v>
      </c>
      <c r="O15" s="166">
        <v>4850000</v>
      </c>
      <c r="P15" s="166">
        <v>0</v>
      </c>
      <c r="Q15" s="166">
        <v>1000000</v>
      </c>
      <c r="R15" s="166">
        <v>850000</v>
      </c>
      <c r="S15" s="164"/>
      <c r="T15" s="166">
        <v>0</v>
      </c>
      <c r="U15" s="166">
        <v>850000</v>
      </c>
      <c r="V15" s="166">
        <v>0</v>
      </c>
      <c r="W15" s="166">
        <v>0</v>
      </c>
      <c r="X15" s="166">
        <v>0</v>
      </c>
      <c r="Y15" s="188">
        <v>0</v>
      </c>
    </row>
    <row r="16" spans="1:25" ht="24" customHeight="1">
      <c r="A16" s="340" t="s">
        <v>674</v>
      </c>
      <c r="B16" s="321">
        <v>100</v>
      </c>
      <c r="C16" s="321">
        <v>2212</v>
      </c>
      <c r="D16" s="321">
        <v>6121</v>
      </c>
      <c r="E16" s="322">
        <v>1</v>
      </c>
      <c r="F16" s="322"/>
      <c r="G16" s="323" t="s">
        <v>4</v>
      </c>
      <c r="H16" s="323" t="s">
        <v>675</v>
      </c>
      <c r="I16" s="323" t="s">
        <v>18</v>
      </c>
      <c r="J16" s="323">
        <v>400</v>
      </c>
      <c r="K16" s="323" t="s">
        <v>342</v>
      </c>
      <c r="L16" s="322">
        <v>2021</v>
      </c>
      <c r="M16" s="322">
        <v>2023</v>
      </c>
      <c r="N16" s="324">
        <v>0</v>
      </c>
      <c r="O16" s="324">
        <v>12000000</v>
      </c>
      <c r="P16" s="324">
        <v>0</v>
      </c>
      <c r="Q16" s="324">
        <v>0</v>
      </c>
      <c r="R16" s="324">
        <v>2000000</v>
      </c>
      <c r="S16" s="322"/>
      <c r="T16" s="324">
        <v>0</v>
      </c>
      <c r="U16" s="324">
        <v>2000000</v>
      </c>
      <c r="V16" s="324">
        <v>0</v>
      </c>
      <c r="W16" s="324">
        <v>0</v>
      </c>
      <c r="X16" s="324">
        <v>0</v>
      </c>
      <c r="Y16" s="341">
        <v>0</v>
      </c>
    </row>
    <row r="17" spans="1:25" ht="24" customHeight="1">
      <c r="A17" s="187" t="s">
        <v>223</v>
      </c>
      <c r="B17" s="163">
        <v>100</v>
      </c>
      <c r="C17" s="163">
        <v>2212</v>
      </c>
      <c r="D17" s="163">
        <v>6121</v>
      </c>
      <c r="E17" s="164">
        <v>1</v>
      </c>
      <c r="F17" s="164"/>
      <c r="G17" s="165" t="s">
        <v>4</v>
      </c>
      <c r="H17" s="165" t="s">
        <v>425</v>
      </c>
      <c r="I17" s="165" t="s">
        <v>18</v>
      </c>
      <c r="J17" s="165">
        <v>400</v>
      </c>
      <c r="K17" s="165" t="s">
        <v>306</v>
      </c>
      <c r="L17" s="164">
        <v>2021</v>
      </c>
      <c r="M17" s="164">
        <v>2025</v>
      </c>
      <c r="N17" s="166">
        <v>0</v>
      </c>
      <c r="O17" s="166">
        <v>17500000</v>
      </c>
      <c r="P17" s="166">
        <v>0</v>
      </c>
      <c r="Q17" s="166">
        <v>0</v>
      </c>
      <c r="R17" s="166">
        <v>2500000</v>
      </c>
      <c r="S17" s="164"/>
      <c r="T17" s="166">
        <v>0</v>
      </c>
      <c r="U17" s="166">
        <v>2500000</v>
      </c>
      <c r="V17" s="166">
        <v>0</v>
      </c>
      <c r="W17" s="166">
        <v>0</v>
      </c>
      <c r="X17" s="166">
        <v>0</v>
      </c>
      <c r="Y17" s="188">
        <v>0</v>
      </c>
    </row>
    <row r="18" spans="1:25" ht="24" customHeight="1">
      <c r="A18" s="187" t="s">
        <v>51</v>
      </c>
      <c r="B18" s="163">
        <v>100</v>
      </c>
      <c r="C18" s="163">
        <v>2212</v>
      </c>
      <c r="D18" s="163">
        <v>6121</v>
      </c>
      <c r="E18" s="164">
        <v>1</v>
      </c>
      <c r="F18" s="164">
        <v>3285000000</v>
      </c>
      <c r="G18" s="165" t="s">
        <v>4</v>
      </c>
      <c r="H18" s="165" t="s">
        <v>447</v>
      </c>
      <c r="I18" s="165" t="s">
        <v>18</v>
      </c>
      <c r="J18" s="165">
        <v>400</v>
      </c>
      <c r="K18" s="165" t="s">
        <v>342</v>
      </c>
      <c r="L18" s="164">
        <v>2019</v>
      </c>
      <c r="M18" s="164">
        <v>2027</v>
      </c>
      <c r="N18" s="166">
        <v>134321108</v>
      </c>
      <c r="O18" s="166">
        <v>171000800</v>
      </c>
      <c r="P18" s="166">
        <v>0</v>
      </c>
      <c r="Q18" s="166">
        <v>121000</v>
      </c>
      <c r="R18" s="166">
        <v>80930000</v>
      </c>
      <c r="S18" s="164"/>
      <c r="T18" s="166">
        <v>0</v>
      </c>
      <c r="U18" s="166">
        <v>0</v>
      </c>
      <c r="V18" s="166">
        <v>80930000</v>
      </c>
      <c r="W18" s="166">
        <v>0</v>
      </c>
      <c r="X18" s="166">
        <v>0</v>
      </c>
      <c r="Y18" s="188">
        <v>0</v>
      </c>
    </row>
    <row r="19" spans="1:25" ht="24" customHeight="1">
      <c r="A19" s="187" t="s">
        <v>38</v>
      </c>
      <c r="B19" s="163">
        <v>230</v>
      </c>
      <c r="C19" s="163">
        <v>2212</v>
      </c>
      <c r="D19" s="163">
        <v>6121</v>
      </c>
      <c r="E19" s="164">
        <v>1</v>
      </c>
      <c r="F19" s="164">
        <v>3165000000</v>
      </c>
      <c r="G19" s="165" t="s">
        <v>676</v>
      </c>
      <c r="H19" s="165" t="s">
        <v>390</v>
      </c>
      <c r="I19" s="165" t="s">
        <v>15</v>
      </c>
      <c r="J19" s="165">
        <v>400</v>
      </c>
      <c r="K19" s="165" t="s">
        <v>342</v>
      </c>
      <c r="L19" s="164">
        <v>2012</v>
      </c>
      <c r="M19" s="164">
        <v>2021</v>
      </c>
      <c r="N19" s="166">
        <v>0</v>
      </c>
      <c r="O19" s="166">
        <v>16657174</v>
      </c>
      <c r="P19" s="166">
        <v>1197174</v>
      </c>
      <c r="Q19" s="166">
        <v>230000</v>
      </c>
      <c r="R19" s="166">
        <v>15230000</v>
      </c>
      <c r="S19" s="164"/>
      <c r="T19" s="166">
        <v>5730000</v>
      </c>
      <c r="U19" s="166">
        <v>9500000</v>
      </c>
      <c r="V19" s="166">
        <v>0</v>
      </c>
      <c r="W19" s="166">
        <v>0</v>
      </c>
      <c r="X19" s="166">
        <v>0</v>
      </c>
      <c r="Y19" s="188">
        <v>0</v>
      </c>
    </row>
    <row r="20" spans="1:25" ht="24" customHeight="1">
      <c r="A20" s="197" t="s">
        <v>677</v>
      </c>
      <c r="B20" s="171">
        <v>230</v>
      </c>
      <c r="C20" s="171">
        <v>2212</v>
      </c>
      <c r="D20" s="171">
        <v>6121</v>
      </c>
      <c r="E20" s="172">
        <v>2</v>
      </c>
      <c r="F20" s="172">
        <v>3288000000</v>
      </c>
      <c r="G20" s="173" t="s">
        <v>5</v>
      </c>
      <c r="H20" s="173" t="s">
        <v>678</v>
      </c>
      <c r="I20" s="173" t="s">
        <v>29</v>
      </c>
      <c r="J20" s="173">
        <v>400</v>
      </c>
      <c r="K20" s="173" t="s">
        <v>443</v>
      </c>
      <c r="L20" s="172">
        <v>2020</v>
      </c>
      <c r="M20" s="172">
        <v>2021</v>
      </c>
      <c r="N20" s="174">
        <v>0</v>
      </c>
      <c r="O20" s="174">
        <v>1361000</v>
      </c>
      <c r="P20" s="174">
        <v>0</v>
      </c>
      <c r="Q20" s="174">
        <v>0</v>
      </c>
      <c r="R20" s="174">
        <v>1361000</v>
      </c>
      <c r="S20" s="172"/>
      <c r="T20" s="174">
        <v>0</v>
      </c>
      <c r="U20" s="174">
        <v>1361000</v>
      </c>
      <c r="V20" s="174">
        <v>0</v>
      </c>
      <c r="W20" s="174">
        <v>0</v>
      </c>
      <c r="X20" s="174">
        <v>0</v>
      </c>
      <c r="Y20" s="198">
        <v>0</v>
      </c>
    </row>
    <row r="21" spans="1:25" ht="24" customHeight="1">
      <c r="A21" s="199" t="s">
        <v>55</v>
      </c>
      <c r="B21" s="167">
        <v>230</v>
      </c>
      <c r="C21" s="167">
        <v>2212</v>
      </c>
      <c r="D21" s="167">
        <v>6121</v>
      </c>
      <c r="E21" s="168">
        <v>3</v>
      </c>
      <c r="F21" s="168">
        <v>3191000000</v>
      </c>
      <c r="G21" s="169" t="s">
        <v>5</v>
      </c>
      <c r="H21" s="169" t="s">
        <v>297</v>
      </c>
      <c r="I21" s="169" t="s">
        <v>261</v>
      </c>
      <c r="J21" s="169">
        <v>400</v>
      </c>
      <c r="K21" s="169" t="s">
        <v>342</v>
      </c>
      <c r="L21" s="168">
        <v>2016</v>
      </c>
      <c r="M21" s="168">
        <v>2023</v>
      </c>
      <c r="N21" s="170">
        <v>0</v>
      </c>
      <c r="O21" s="170">
        <v>35147914</v>
      </c>
      <c r="P21" s="170">
        <v>372416</v>
      </c>
      <c r="Q21" s="170">
        <v>157498</v>
      </c>
      <c r="R21" s="170">
        <v>800000</v>
      </c>
      <c r="S21" s="168"/>
      <c r="T21" s="170">
        <v>800000</v>
      </c>
      <c r="U21" s="170">
        <v>0</v>
      </c>
      <c r="V21" s="170">
        <v>0</v>
      </c>
      <c r="W21" s="170">
        <v>0</v>
      </c>
      <c r="X21" s="170">
        <v>0</v>
      </c>
      <c r="Y21" s="200">
        <v>0</v>
      </c>
    </row>
    <row r="22" spans="1:25" ht="24" customHeight="1">
      <c r="A22" s="199" t="s">
        <v>47</v>
      </c>
      <c r="B22" s="167">
        <v>230</v>
      </c>
      <c r="C22" s="167">
        <v>2212</v>
      </c>
      <c r="D22" s="167">
        <v>6121</v>
      </c>
      <c r="E22" s="168">
        <v>4</v>
      </c>
      <c r="F22" s="168">
        <v>3171000000</v>
      </c>
      <c r="G22" s="169" t="s">
        <v>5</v>
      </c>
      <c r="H22" s="169" t="s">
        <v>298</v>
      </c>
      <c r="I22" s="169" t="s">
        <v>679</v>
      </c>
      <c r="J22" s="169">
        <v>400</v>
      </c>
      <c r="K22" s="169" t="s">
        <v>342</v>
      </c>
      <c r="L22" s="168">
        <v>2015</v>
      </c>
      <c r="M22" s="168">
        <v>2027</v>
      </c>
      <c r="N22" s="170">
        <v>0</v>
      </c>
      <c r="O22" s="170">
        <v>15931779</v>
      </c>
      <c r="P22" s="170">
        <v>6443462</v>
      </c>
      <c r="Q22" s="170">
        <v>158317</v>
      </c>
      <c r="R22" s="170">
        <v>1330000</v>
      </c>
      <c r="S22" s="168"/>
      <c r="T22" s="170">
        <v>530000</v>
      </c>
      <c r="U22" s="170">
        <v>800000</v>
      </c>
      <c r="V22" s="170">
        <v>0</v>
      </c>
      <c r="W22" s="170">
        <v>0</v>
      </c>
      <c r="X22" s="170">
        <v>0</v>
      </c>
      <c r="Y22" s="200">
        <v>0</v>
      </c>
    </row>
    <row r="23" spans="1:25" ht="24" customHeight="1">
      <c r="A23" s="187" t="s">
        <v>91</v>
      </c>
      <c r="B23" s="163">
        <v>230</v>
      </c>
      <c r="C23" s="163">
        <v>2212</v>
      </c>
      <c r="D23" s="163">
        <v>6121</v>
      </c>
      <c r="E23" s="164">
        <v>1</v>
      </c>
      <c r="F23" s="164">
        <v>3248000000</v>
      </c>
      <c r="G23" s="165" t="s">
        <v>5</v>
      </c>
      <c r="H23" s="165" t="s">
        <v>357</v>
      </c>
      <c r="I23" s="165" t="s">
        <v>10</v>
      </c>
      <c r="J23" s="165">
        <v>400</v>
      </c>
      <c r="K23" s="165" t="s">
        <v>342</v>
      </c>
      <c r="L23" s="164">
        <v>2018</v>
      </c>
      <c r="M23" s="164">
        <v>2024</v>
      </c>
      <c r="N23" s="166">
        <v>0</v>
      </c>
      <c r="O23" s="166">
        <v>105917481</v>
      </c>
      <c r="P23" s="166">
        <v>866481</v>
      </c>
      <c r="Q23" s="166">
        <v>0</v>
      </c>
      <c r="R23" s="166">
        <v>51000</v>
      </c>
      <c r="S23" s="164"/>
      <c r="T23" s="166">
        <v>51000</v>
      </c>
      <c r="U23" s="166">
        <v>0</v>
      </c>
      <c r="V23" s="166">
        <v>0</v>
      </c>
      <c r="W23" s="166">
        <v>0</v>
      </c>
      <c r="X23" s="166">
        <v>0</v>
      </c>
      <c r="Y23" s="188">
        <v>0</v>
      </c>
    </row>
    <row r="24" spans="1:25" ht="24" customHeight="1">
      <c r="A24" s="187" t="s">
        <v>219</v>
      </c>
      <c r="B24" s="163">
        <v>230</v>
      </c>
      <c r="C24" s="163">
        <v>2212</v>
      </c>
      <c r="D24" s="163">
        <v>6121</v>
      </c>
      <c r="E24" s="164">
        <v>1</v>
      </c>
      <c r="F24" s="164">
        <v>3273000000</v>
      </c>
      <c r="G24" s="165" t="s">
        <v>5</v>
      </c>
      <c r="H24" s="165" t="s">
        <v>366</v>
      </c>
      <c r="I24" s="165" t="s">
        <v>21</v>
      </c>
      <c r="J24" s="165">
        <v>400</v>
      </c>
      <c r="K24" s="165" t="s">
        <v>342</v>
      </c>
      <c r="L24" s="164">
        <v>2019</v>
      </c>
      <c r="M24" s="164">
        <v>2021</v>
      </c>
      <c r="N24" s="166">
        <v>0</v>
      </c>
      <c r="O24" s="166">
        <v>3966570</v>
      </c>
      <c r="P24" s="166">
        <v>156090</v>
      </c>
      <c r="Q24" s="166">
        <v>348480</v>
      </c>
      <c r="R24" s="166">
        <v>3462000</v>
      </c>
      <c r="S24" s="164"/>
      <c r="T24" s="166">
        <v>162000</v>
      </c>
      <c r="U24" s="166">
        <v>3300000</v>
      </c>
      <c r="V24" s="166">
        <v>0</v>
      </c>
      <c r="W24" s="166">
        <v>0</v>
      </c>
      <c r="X24" s="166">
        <v>0</v>
      </c>
      <c r="Y24" s="188">
        <v>0</v>
      </c>
    </row>
    <row r="25" spans="1:25" ht="24" customHeight="1">
      <c r="A25" s="199" t="s">
        <v>67</v>
      </c>
      <c r="B25" s="167">
        <v>230</v>
      </c>
      <c r="C25" s="167">
        <v>2212</v>
      </c>
      <c r="D25" s="167">
        <v>6121</v>
      </c>
      <c r="E25" s="168">
        <v>5</v>
      </c>
      <c r="F25" s="168">
        <v>3235000000</v>
      </c>
      <c r="G25" s="169" t="s">
        <v>5</v>
      </c>
      <c r="H25" s="169" t="s">
        <v>308</v>
      </c>
      <c r="I25" s="169" t="s">
        <v>23</v>
      </c>
      <c r="J25" s="169">
        <v>400</v>
      </c>
      <c r="K25" s="169" t="s">
        <v>271</v>
      </c>
      <c r="L25" s="168">
        <v>2016</v>
      </c>
      <c r="M25" s="168">
        <v>2025</v>
      </c>
      <c r="N25" s="170">
        <v>0</v>
      </c>
      <c r="O25" s="170">
        <v>92373870</v>
      </c>
      <c r="P25" s="170">
        <v>298870</v>
      </c>
      <c r="Q25" s="170">
        <v>0</v>
      </c>
      <c r="R25" s="170">
        <v>1575000</v>
      </c>
      <c r="S25" s="168"/>
      <c r="T25" s="170">
        <v>1575000</v>
      </c>
      <c r="U25" s="170">
        <v>0</v>
      </c>
      <c r="V25" s="170">
        <v>0</v>
      </c>
      <c r="W25" s="170">
        <v>0</v>
      </c>
      <c r="X25" s="170">
        <v>0</v>
      </c>
      <c r="Y25" s="200">
        <v>0</v>
      </c>
    </row>
    <row r="26" spans="1:25" ht="24" customHeight="1">
      <c r="A26" s="197" t="s">
        <v>62</v>
      </c>
      <c r="B26" s="171">
        <v>230</v>
      </c>
      <c r="C26" s="171">
        <v>2212</v>
      </c>
      <c r="D26" s="171">
        <v>6121</v>
      </c>
      <c r="E26" s="172">
        <v>2</v>
      </c>
      <c r="F26" s="172">
        <v>3217000000</v>
      </c>
      <c r="G26" s="173" t="s">
        <v>5</v>
      </c>
      <c r="H26" s="173" t="s">
        <v>387</v>
      </c>
      <c r="I26" s="173" t="s">
        <v>10</v>
      </c>
      <c r="J26" s="173">
        <v>400</v>
      </c>
      <c r="K26" s="173" t="s">
        <v>342</v>
      </c>
      <c r="L26" s="172">
        <v>2017</v>
      </c>
      <c r="M26" s="172">
        <v>2024</v>
      </c>
      <c r="N26" s="174">
        <v>0</v>
      </c>
      <c r="O26" s="174">
        <v>174610638</v>
      </c>
      <c r="P26" s="174">
        <v>1207638</v>
      </c>
      <c r="Q26" s="174">
        <v>90000</v>
      </c>
      <c r="R26" s="174">
        <v>1177000</v>
      </c>
      <c r="S26" s="172"/>
      <c r="T26" s="174">
        <v>677000</v>
      </c>
      <c r="U26" s="174">
        <v>500000</v>
      </c>
      <c r="V26" s="174">
        <v>0</v>
      </c>
      <c r="W26" s="174">
        <v>0</v>
      </c>
      <c r="X26" s="174">
        <v>0</v>
      </c>
      <c r="Y26" s="198">
        <v>0</v>
      </c>
    </row>
    <row r="27" spans="1:25" ht="24" customHeight="1">
      <c r="A27" s="187" t="s">
        <v>46</v>
      </c>
      <c r="B27" s="163">
        <v>230</v>
      </c>
      <c r="C27" s="163">
        <v>2212</v>
      </c>
      <c r="D27" s="163">
        <v>6121</v>
      </c>
      <c r="E27" s="164">
        <v>1</v>
      </c>
      <c r="F27" s="164">
        <v>3170000000</v>
      </c>
      <c r="G27" s="165" t="s">
        <v>5</v>
      </c>
      <c r="H27" s="165" t="s">
        <v>395</v>
      </c>
      <c r="I27" s="165" t="s">
        <v>15</v>
      </c>
      <c r="J27" s="165">
        <v>400</v>
      </c>
      <c r="K27" s="165" t="s">
        <v>342</v>
      </c>
      <c r="L27" s="164">
        <v>2016</v>
      </c>
      <c r="M27" s="164">
        <v>2021</v>
      </c>
      <c r="N27" s="166">
        <v>0</v>
      </c>
      <c r="O27" s="166">
        <v>74161691</v>
      </c>
      <c r="P27" s="166">
        <v>1660725</v>
      </c>
      <c r="Q27" s="166">
        <v>40458966</v>
      </c>
      <c r="R27" s="166">
        <v>32042000</v>
      </c>
      <c r="S27" s="164"/>
      <c r="T27" s="166">
        <v>20973000</v>
      </c>
      <c r="U27" s="166">
        <v>11069000</v>
      </c>
      <c r="V27" s="166">
        <v>0</v>
      </c>
      <c r="W27" s="166">
        <v>0</v>
      </c>
      <c r="X27" s="166">
        <v>0</v>
      </c>
      <c r="Y27" s="188">
        <v>0</v>
      </c>
    </row>
    <row r="28" spans="1:25" ht="24" customHeight="1">
      <c r="A28" s="197" t="s">
        <v>58</v>
      </c>
      <c r="B28" s="171">
        <v>230</v>
      </c>
      <c r="C28" s="171">
        <v>2212</v>
      </c>
      <c r="D28" s="171">
        <v>6121</v>
      </c>
      <c r="E28" s="172">
        <v>2</v>
      </c>
      <c r="F28" s="172">
        <v>3205000000</v>
      </c>
      <c r="G28" s="173" t="s">
        <v>5</v>
      </c>
      <c r="H28" s="173" t="s">
        <v>416</v>
      </c>
      <c r="I28" s="173" t="s">
        <v>28</v>
      </c>
      <c r="J28" s="173">
        <v>400</v>
      </c>
      <c r="K28" s="173" t="s">
        <v>342</v>
      </c>
      <c r="L28" s="172">
        <v>2017</v>
      </c>
      <c r="M28" s="172">
        <v>2023</v>
      </c>
      <c r="N28" s="174">
        <v>0</v>
      </c>
      <c r="O28" s="174">
        <v>6721720</v>
      </c>
      <c r="P28" s="174">
        <v>0</v>
      </c>
      <c r="Q28" s="174">
        <v>0</v>
      </c>
      <c r="R28" s="174">
        <v>384000</v>
      </c>
      <c r="S28" s="172"/>
      <c r="T28" s="174">
        <v>0</v>
      </c>
      <c r="U28" s="174">
        <v>384000</v>
      </c>
      <c r="V28" s="174">
        <v>0</v>
      </c>
      <c r="W28" s="174">
        <v>0</v>
      </c>
      <c r="X28" s="174">
        <v>0</v>
      </c>
      <c r="Y28" s="198">
        <v>0</v>
      </c>
    </row>
    <row r="29" spans="1:25" ht="24" customHeight="1">
      <c r="A29" s="187" t="s">
        <v>37</v>
      </c>
      <c r="B29" s="163">
        <v>230</v>
      </c>
      <c r="C29" s="163">
        <v>2212</v>
      </c>
      <c r="D29" s="163">
        <v>6121</v>
      </c>
      <c r="E29" s="164">
        <v>1</v>
      </c>
      <c r="F29" s="164">
        <v>3115000000</v>
      </c>
      <c r="G29" s="165" t="s">
        <v>5</v>
      </c>
      <c r="H29" s="165" t="s">
        <v>429</v>
      </c>
      <c r="I29" s="165" t="s">
        <v>10</v>
      </c>
      <c r="J29" s="165">
        <v>400</v>
      </c>
      <c r="K29" s="165" t="s">
        <v>342</v>
      </c>
      <c r="L29" s="164">
        <v>2012</v>
      </c>
      <c r="M29" s="164">
        <v>2024</v>
      </c>
      <c r="N29" s="166">
        <v>7650000</v>
      </c>
      <c r="O29" s="166">
        <v>10705615</v>
      </c>
      <c r="P29" s="166">
        <v>893315</v>
      </c>
      <c r="Q29" s="166">
        <v>0</v>
      </c>
      <c r="R29" s="166">
        <v>350000</v>
      </c>
      <c r="S29" s="164"/>
      <c r="T29" s="166">
        <v>350000</v>
      </c>
      <c r="U29" s="166">
        <v>0</v>
      </c>
      <c r="V29" s="166">
        <v>0</v>
      </c>
      <c r="W29" s="166">
        <v>0</v>
      </c>
      <c r="X29" s="166">
        <v>0</v>
      </c>
      <c r="Y29" s="188">
        <v>0</v>
      </c>
    </row>
    <row r="30" spans="1:25" ht="24" customHeight="1">
      <c r="A30" s="342" t="s">
        <v>203</v>
      </c>
      <c r="B30" s="317">
        <v>230</v>
      </c>
      <c r="C30" s="317">
        <v>2212</v>
      </c>
      <c r="D30" s="317">
        <v>6121</v>
      </c>
      <c r="E30" s="318">
        <v>2</v>
      </c>
      <c r="F30" s="318">
        <v>3268000000</v>
      </c>
      <c r="G30" s="319" t="s">
        <v>5</v>
      </c>
      <c r="H30" s="319" t="s">
        <v>1064</v>
      </c>
      <c r="I30" s="319" t="s">
        <v>10</v>
      </c>
      <c r="J30" s="319">
        <v>400</v>
      </c>
      <c r="K30" s="319" t="s">
        <v>376</v>
      </c>
      <c r="L30" s="318">
        <v>2019</v>
      </c>
      <c r="M30" s="318">
        <v>2022</v>
      </c>
      <c r="N30" s="320">
        <v>0</v>
      </c>
      <c r="O30" s="320">
        <v>50189400</v>
      </c>
      <c r="P30" s="320">
        <v>4646400</v>
      </c>
      <c r="Q30" s="320">
        <v>0</v>
      </c>
      <c r="R30" s="320">
        <v>14859000</v>
      </c>
      <c r="S30" s="318"/>
      <c r="T30" s="320">
        <v>0</v>
      </c>
      <c r="U30" s="320">
        <v>1859000</v>
      </c>
      <c r="V30" s="320">
        <v>13000000</v>
      </c>
      <c r="W30" s="320">
        <v>0</v>
      </c>
      <c r="X30" s="320">
        <v>0</v>
      </c>
      <c r="Y30" s="343">
        <v>0</v>
      </c>
    </row>
    <row r="31" spans="1:25" ht="24" customHeight="1">
      <c r="A31" s="187" t="s">
        <v>154</v>
      </c>
      <c r="B31" s="163">
        <v>230</v>
      </c>
      <c r="C31" s="163">
        <v>2212</v>
      </c>
      <c r="D31" s="163">
        <v>6121</v>
      </c>
      <c r="E31" s="164">
        <v>1</v>
      </c>
      <c r="F31" s="164">
        <v>7356000000</v>
      </c>
      <c r="G31" s="165" t="s">
        <v>5</v>
      </c>
      <c r="H31" s="165" t="s">
        <v>457</v>
      </c>
      <c r="I31" s="165" t="s">
        <v>15</v>
      </c>
      <c r="J31" s="165">
        <v>400</v>
      </c>
      <c r="K31" s="165" t="s">
        <v>342</v>
      </c>
      <c r="L31" s="164">
        <v>2011</v>
      </c>
      <c r="M31" s="164">
        <v>2021</v>
      </c>
      <c r="N31" s="166">
        <v>0</v>
      </c>
      <c r="O31" s="166">
        <v>6400000</v>
      </c>
      <c r="P31" s="166">
        <v>0</v>
      </c>
      <c r="Q31" s="166">
        <v>0</v>
      </c>
      <c r="R31" s="166">
        <v>6400000</v>
      </c>
      <c r="S31" s="164"/>
      <c r="T31" s="166">
        <v>0</v>
      </c>
      <c r="U31" s="166">
        <v>0</v>
      </c>
      <c r="V31" s="166">
        <v>6400000</v>
      </c>
      <c r="W31" s="166">
        <v>0</v>
      </c>
      <c r="X31" s="166">
        <v>0</v>
      </c>
      <c r="Y31" s="188">
        <v>0</v>
      </c>
    </row>
    <row r="32" spans="1:25" ht="24" customHeight="1">
      <c r="A32" s="187" t="s">
        <v>61</v>
      </c>
      <c r="B32" s="163">
        <v>230</v>
      </c>
      <c r="C32" s="163">
        <v>2212</v>
      </c>
      <c r="D32" s="163">
        <v>6121</v>
      </c>
      <c r="E32" s="164">
        <v>1</v>
      </c>
      <c r="F32" s="164">
        <v>3209000000</v>
      </c>
      <c r="G32" s="165" t="s">
        <v>5</v>
      </c>
      <c r="H32" s="165" t="s">
        <v>464</v>
      </c>
      <c r="I32" s="165" t="s">
        <v>10</v>
      </c>
      <c r="J32" s="165">
        <v>400</v>
      </c>
      <c r="K32" s="165" t="s">
        <v>342</v>
      </c>
      <c r="L32" s="164">
        <v>2012</v>
      </c>
      <c r="M32" s="164">
        <v>2024</v>
      </c>
      <c r="N32" s="166">
        <v>45135000</v>
      </c>
      <c r="O32" s="166">
        <v>129458131</v>
      </c>
      <c r="P32" s="166">
        <v>750851</v>
      </c>
      <c r="Q32" s="166">
        <v>491280</v>
      </c>
      <c r="R32" s="166">
        <v>1353000</v>
      </c>
      <c r="S32" s="164"/>
      <c r="T32" s="166">
        <v>1353000</v>
      </c>
      <c r="U32" s="166">
        <v>0</v>
      </c>
      <c r="V32" s="166">
        <v>0</v>
      </c>
      <c r="W32" s="166">
        <v>0</v>
      </c>
      <c r="X32" s="166">
        <v>0</v>
      </c>
      <c r="Y32" s="188">
        <v>0</v>
      </c>
    </row>
    <row r="33" spans="1:25" ht="24" customHeight="1">
      <c r="A33" s="187" t="s">
        <v>201</v>
      </c>
      <c r="B33" s="163">
        <v>230</v>
      </c>
      <c r="C33" s="163">
        <v>2212</v>
      </c>
      <c r="D33" s="163">
        <v>6121</v>
      </c>
      <c r="E33" s="164">
        <v>1</v>
      </c>
      <c r="F33" s="164">
        <v>3267000000</v>
      </c>
      <c r="G33" s="165" t="s">
        <v>5</v>
      </c>
      <c r="H33" s="165" t="s">
        <v>471</v>
      </c>
      <c r="I33" s="165" t="s">
        <v>10</v>
      </c>
      <c r="J33" s="165">
        <v>400</v>
      </c>
      <c r="K33" s="165" t="s">
        <v>342</v>
      </c>
      <c r="L33" s="164">
        <v>2019</v>
      </c>
      <c r="M33" s="164">
        <v>2021</v>
      </c>
      <c r="N33" s="166">
        <v>0</v>
      </c>
      <c r="O33" s="166">
        <v>7538962</v>
      </c>
      <c r="P33" s="166">
        <v>223608</v>
      </c>
      <c r="Q33" s="166">
        <v>663354</v>
      </c>
      <c r="R33" s="166">
        <v>6652000</v>
      </c>
      <c r="S33" s="164"/>
      <c r="T33" s="166">
        <v>452000</v>
      </c>
      <c r="U33" s="166">
        <v>6200000</v>
      </c>
      <c r="V33" s="166">
        <v>0</v>
      </c>
      <c r="W33" s="166">
        <v>0</v>
      </c>
      <c r="X33" s="166">
        <v>0</v>
      </c>
      <c r="Y33" s="188">
        <v>0</v>
      </c>
    </row>
    <row r="34" spans="1:25" ht="24" customHeight="1">
      <c r="A34" s="197" t="s">
        <v>192</v>
      </c>
      <c r="B34" s="171">
        <v>230</v>
      </c>
      <c r="C34" s="171">
        <v>2212</v>
      </c>
      <c r="D34" s="171">
        <v>6121</v>
      </c>
      <c r="E34" s="172">
        <v>2</v>
      </c>
      <c r="F34" s="172">
        <v>3272000000</v>
      </c>
      <c r="G34" s="173" t="s">
        <v>5</v>
      </c>
      <c r="H34" s="173" t="s">
        <v>480</v>
      </c>
      <c r="I34" s="173" t="s">
        <v>10</v>
      </c>
      <c r="J34" s="173">
        <v>400</v>
      </c>
      <c r="K34" s="173" t="s">
        <v>342</v>
      </c>
      <c r="L34" s="172">
        <v>2019</v>
      </c>
      <c r="M34" s="172">
        <v>2021</v>
      </c>
      <c r="N34" s="174">
        <v>0</v>
      </c>
      <c r="O34" s="174">
        <v>29661102</v>
      </c>
      <c r="P34" s="174">
        <v>248510</v>
      </c>
      <c r="Q34" s="174">
        <v>523592</v>
      </c>
      <c r="R34" s="174">
        <v>144000</v>
      </c>
      <c r="S34" s="172"/>
      <c r="T34" s="174">
        <v>144000</v>
      </c>
      <c r="U34" s="174">
        <v>0</v>
      </c>
      <c r="V34" s="174">
        <v>0</v>
      </c>
      <c r="W34" s="174">
        <v>0</v>
      </c>
      <c r="X34" s="174">
        <v>0</v>
      </c>
      <c r="Y34" s="198">
        <v>0</v>
      </c>
    </row>
    <row r="35" spans="1:25" ht="24" customHeight="1">
      <c r="A35" s="187" t="s">
        <v>70</v>
      </c>
      <c r="B35" s="163">
        <v>230</v>
      </c>
      <c r="C35" s="163">
        <v>2212</v>
      </c>
      <c r="D35" s="163">
        <v>6121</v>
      </c>
      <c r="E35" s="164">
        <v>1</v>
      </c>
      <c r="F35" s="164">
        <v>7332000000</v>
      </c>
      <c r="G35" s="165" t="s">
        <v>5</v>
      </c>
      <c r="H35" s="165" t="s">
        <v>487</v>
      </c>
      <c r="I35" s="165" t="s">
        <v>26</v>
      </c>
      <c r="J35" s="165">
        <v>400</v>
      </c>
      <c r="K35" s="165" t="s">
        <v>342</v>
      </c>
      <c r="L35" s="164">
        <v>2011</v>
      </c>
      <c r="M35" s="164">
        <v>2021</v>
      </c>
      <c r="N35" s="166">
        <v>0</v>
      </c>
      <c r="O35" s="166">
        <v>77811285</v>
      </c>
      <c r="P35" s="166">
        <v>14477875</v>
      </c>
      <c r="Q35" s="166">
        <v>19333410</v>
      </c>
      <c r="R35" s="166">
        <v>44000000</v>
      </c>
      <c r="S35" s="164"/>
      <c r="T35" s="166">
        <v>1573000</v>
      </c>
      <c r="U35" s="166">
        <v>0</v>
      </c>
      <c r="V35" s="166">
        <v>42427000</v>
      </c>
      <c r="W35" s="166">
        <v>0</v>
      </c>
      <c r="X35" s="166">
        <v>0</v>
      </c>
      <c r="Y35" s="188">
        <v>0</v>
      </c>
    </row>
    <row r="36" spans="1:25" ht="24" customHeight="1">
      <c r="A36" s="187" t="s">
        <v>60</v>
      </c>
      <c r="B36" s="163">
        <v>230</v>
      </c>
      <c r="C36" s="163">
        <v>2212</v>
      </c>
      <c r="D36" s="163">
        <v>6121</v>
      </c>
      <c r="E36" s="164">
        <v>1</v>
      </c>
      <c r="F36" s="164">
        <v>3207000000</v>
      </c>
      <c r="G36" s="165" t="s">
        <v>5</v>
      </c>
      <c r="H36" s="165" t="s">
        <v>496</v>
      </c>
      <c r="I36" s="165" t="s">
        <v>255</v>
      </c>
      <c r="J36" s="165">
        <v>400</v>
      </c>
      <c r="K36" s="165" t="s">
        <v>342</v>
      </c>
      <c r="L36" s="164">
        <v>2016</v>
      </c>
      <c r="M36" s="164">
        <v>2022</v>
      </c>
      <c r="N36" s="166">
        <v>0</v>
      </c>
      <c r="O36" s="166">
        <v>6352256</v>
      </c>
      <c r="P36" s="166">
        <v>0</v>
      </c>
      <c r="Q36" s="166">
        <v>113256</v>
      </c>
      <c r="R36" s="166">
        <v>239000</v>
      </c>
      <c r="S36" s="164"/>
      <c r="T36" s="166">
        <v>239000</v>
      </c>
      <c r="U36" s="166">
        <v>0</v>
      </c>
      <c r="V36" s="166">
        <v>0</v>
      </c>
      <c r="W36" s="166">
        <v>0</v>
      </c>
      <c r="X36" s="166">
        <v>0</v>
      </c>
      <c r="Y36" s="188">
        <v>0</v>
      </c>
    </row>
    <row r="37" spans="1:25" ht="35.25" customHeight="1">
      <c r="A37" s="187" t="s">
        <v>92</v>
      </c>
      <c r="B37" s="163">
        <v>230</v>
      </c>
      <c r="C37" s="163">
        <v>2212</v>
      </c>
      <c r="D37" s="163">
        <v>6121</v>
      </c>
      <c r="E37" s="164">
        <v>1</v>
      </c>
      <c r="F37" s="164">
        <v>3260000000</v>
      </c>
      <c r="G37" s="165" t="s">
        <v>5</v>
      </c>
      <c r="H37" s="165" t="s">
        <v>497</v>
      </c>
      <c r="I37" s="165" t="s">
        <v>15</v>
      </c>
      <c r="J37" s="165">
        <v>400</v>
      </c>
      <c r="K37" s="165" t="s">
        <v>342</v>
      </c>
      <c r="L37" s="164">
        <v>2018</v>
      </c>
      <c r="M37" s="164">
        <v>2020</v>
      </c>
      <c r="N37" s="166">
        <v>0</v>
      </c>
      <c r="O37" s="166">
        <v>42170000</v>
      </c>
      <c r="P37" s="166">
        <v>0</v>
      </c>
      <c r="Q37" s="166">
        <v>69000</v>
      </c>
      <c r="R37" s="166">
        <v>42101000</v>
      </c>
      <c r="S37" s="164"/>
      <c r="T37" s="166">
        <v>42101000</v>
      </c>
      <c r="U37" s="166">
        <v>0</v>
      </c>
      <c r="V37" s="166">
        <v>0</v>
      </c>
      <c r="W37" s="166">
        <v>0</v>
      </c>
      <c r="X37" s="166">
        <v>0</v>
      </c>
      <c r="Y37" s="188">
        <v>0</v>
      </c>
    </row>
    <row r="38" spans="1:25" ht="34.5" customHeight="1" thickBot="1">
      <c r="A38" s="189" t="s">
        <v>59</v>
      </c>
      <c r="B38" s="190">
        <v>230</v>
      </c>
      <c r="C38" s="190">
        <v>2212</v>
      </c>
      <c r="D38" s="190">
        <v>6121</v>
      </c>
      <c r="E38" s="191">
        <v>1</v>
      </c>
      <c r="F38" s="191">
        <v>3206000000</v>
      </c>
      <c r="G38" s="192" t="s">
        <v>5</v>
      </c>
      <c r="H38" s="192" t="s">
        <v>680</v>
      </c>
      <c r="I38" s="192" t="s">
        <v>8</v>
      </c>
      <c r="J38" s="192">
        <v>400</v>
      </c>
      <c r="K38" s="192" t="s">
        <v>342</v>
      </c>
      <c r="L38" s="191">
        <v>2017</v>
      </c>
      <c r="M38" s="191">
        <v>2024</v>
      </c>
      <c r="N38" s="193">
        <v>0</v>
      </c>
      <c r="O38" s="193">
        <v>33230636</v>
      </c>
      <c r="P38" s="193">
        <v>661636</v>
      </c>
      <c r="Q38" s="193">
        <v>0</v>
      </c>
      <c r="R38" s="193">
        <v>1569000</v>
      </c>
      <c r="S38" s="191"/>
      <c r="T38" s="193">
        <v>1569000</v>
      </c>
      <c r="U38" s="193">
        <v>0</v>
      </c>
      <c r="V38" s="193">
        <v>0</v>
      </c>
      <c r="W38" s="193">
        <v>0</v>
      </c>
      <c r="X38" s="193">
        <v>0</v>
      </c>
      <c r="Y38" s="194">
        <v>0</v>
      </c>
    </row>
    <row r="39" spans="1:25" ht="33" customHeight="1" thickBot="1">
      <c r="A39" s="372"/>
      <c r="B39" s="123"/>
      <c r="C39" s="123"/>
      <c r="D39" s="123"/>
      <c r="E39" s="123"/>
      <c r="F39" s="123"/>
      <c r="G39" s="123"/>
      <c r="H39" s="498" t="s">
        <v>508</v>
      </c>
      <c r="I39" s="498"/>
      <c r="J39" s="498"/>
      <c r="K39" s="498"/>
      <c r="L39" s="498"/>
      <c r="M39" s="124"/>
      <c r="N39" s="124"/>
      <c r="O39" s="86">
        <f>SUM(O14:O38)</f>
        <v>1133978024</v>
      </c>
      <c r="P39" s="87">
        <f aca="true" t="shared" si="1" ref="P39:X39">SUM(P14:P38)</f>
        <v>34105051</v>
      </c>
      <c r="Q39" s="87">
        <f t="shared" si="1"/>
        <v>63758153</v>
      </c>
      <c r="R39" s="87">
        <f t="shared" si="1"/>
        <v>262359000</v>
      </c>
      <c r="S39" s="87">
        <f t="shared" si="1"/>
        <v>0</v>
      </c>
      <c r="T39" s="87">
        <f t="shared" si="1"/>
        <v>78279000</v>
      </c>
      <c r="U39" s="87">
        <f t="shared" si="1"/>
        <v>41323000</v>
      </c>
      <c r="V39" s="87">
        <f t="shared" si="1"/>
        <v>142757000</v>
      </c>
      <c r="W39" s="87">
        <f t="shared" si="1"/>
        <v>0</v>
      </c>
      <c r="X39" s="87">
        <f t="shared" si="1"/>
        <v>0</v>
      </c>
      <c r="Y39" s="201">
        <f>SUM(Y14:Y38)</f>
        <v>0</v>
      </c>
    </row>
    <row r="40" spans="1:25" s="90" customFormat="1" ht="24" customHeight="1" thickBot="1">
      <c r="A40" s="127"/>
      <c r="B40" s="121"/>
      <c r="C40" s="89" t="s">
        <v>507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202"/>
    </row>
    <row r="41" spans="1:25" s="71" customFormat="1" ht="24" customHeight="1">
      <c r="A41" s="273" t="s">
        <v>222</v>
      </c>
      <c r="B41" s="274">
        <v>100</v>
      </c>
      <c r="C41" s="275">
        <v>2212</v>
      </c>
      <c r="D41" s="276">
        <v>6122</v>
      </c>
      <c r="E41" s="277">
        <v>1</v>
      </c>
      <c r="F41" s="277"/>
      <c r="G41" s="278" t="s">
        <v>4</v>
      </c>
      <c r="H41" s="278" t="s">
        <v>307</v>
      </c>
      <c r="I41" s="278" t="s">
        <v>18</v>
      </c>
      <c r="J41" s="278">
        <v>400</v>
      </c>
      <c r="K41" s="278" t="s">
        <v>342</v>
      </c>
      <c r="L41" s="277">
        <v>2021</v>
      </c>
      <c r="M41" s="277">
        <v>2023</v>
      </c>
      <c r="N41" s="279">
        <v>0</v>
      </c>
      <c r="O41" s="279">
        <v>21000000</v>
      </c>
      <c r="P41" s="279">
        <v>0</v>
      </c>
      <c r="Q41" s="279">
        <v>0</v>
      </c>
      <c r="R41" s="279">
        <v>5000000</v>
      </c>
      <c r="S41" s="277"/>
      <c r="T41" s="279">
        <v>0</v>
      </c>
      <c r="U41" s="279">
        <v>5000000</v>
      </c>
      <c r="V41" s="279">
        <v>0</v>
      </c>
      <c r="W41" s="279">
        <v>0</v>
      </c>
      <c r="X41" s="279">
        <v>0</v>
      </c>
      <c r="Y41" s="280">
        <v>0</v>
      </c>
    </row>
    <row r="42" spans="1:25" ht="24" customHeight="1">
      <c r="A42" s="265" t="s">
        <v>140</v>
      </c>
      <c r="B42" s="266">
        <v>230</v>
      </c>
      <c r="C42" s="267">
        <v>2219</v>
      </c>
      <c r="D42" s="268">
        <v>6121</v>
      </c>
      <c r="E42" s="269">
        <v>1</v>
      </c>
      <c r="F42" s="269">
        <v>3192000000</v>
      </c>
      <c r="G42" s="270" t="s">
        <v>5</v>
      </c>
      <c r="H42" s="270" t="s">
        <v>303</v>
      </c>
      <c r="I42" s="270" t="s">
        <v>23</v>
      </c>
      <c r="J42" s="270">
        <v>400</v>
      </c>
      <c r="K42" s="270" t="s">
        <v>293</v>
      </c>
      <c r="L42" s="269">
        <v>2015</v>
      </c>
      <c r="M42" s="269">
        <v>2021</v>
      </c>
      <c r="N42" s="271">
        <v>0</v>
      </c>
      <c r="O42" s="271">
        <v>83024014</v>
      </c>
      <c r="P42" s="271">
        <v>1591214</v>
      </c>
      <c r="Q42" s="271">
        <v>2032800</v>
      </c>
      <c r="R42" s="271">
        <v>39400000</v>
      </c>
      <c r="S42" s="269"/>
      <c r="T42" s="271">
        <v>400000</v>
      </c>
      <c r="U42" s="271">
        <v>0</v>
      </c>
      <c r="V42" s="271">
        <v>35000000</v>
      </c>
      <c r="W42" s="271">
        <v>0</v>
      </c>
      <c r="X42" s="271">
        <v>0</v>
      </c>
      <c r="Y42" s="272">
        <v>4000000</v>
      </c>
    </row>
    <row r="43" spans="1:25" ht="24" customHeight="1">
      <c r="A43" s="197" t="s">
        <v>220</v>
      </c>
      <c r="B43" s="262">
        <v>230</v>
      </c>
      <c r="C43" s="258">
        <v>2219</v>
      </c>
      <c r="D43" s="171">
        <v>6121</v>
      </c>
      <c r="E43" s="172">
        <v>2</v>
      </c>
      <c r="F43" s="172">
        <v>3280000000</v>
      </c>
      <c r="G43" s="173" t="s">
        <v>5</v>
      </c>
      <c r="H43" s="173" t="s">
        <v>363</v>
      </c>
      <c r="I43" s="173" t="s">
        <v>29</v>
      </c>
      <c r="J43" s="173">
        <v>400</v>
      </c>
      <c r="K43" s="173" t="s">
        <v>342</v>
      </c>
      <c r="L43" s="172">
        <v>2019</v>
      </c>
      <c r="M43" s="172">
        <v>2022</v>
      </c>
      <c r="N43" s="174">
        <v>0</v>
      </c>
      <c r="O43" s="174">
        <v>21879680</v>
      </c>
      <c r="P43" s="174">
        <v>0</v>
      </c>
      <c r="Q43" s="174">
        <v>372680</v>
      </c>
      <c r="R43" s="174">
        <v>917000</v>
      </c>
      <c r="S43" s="172"/>
      <c r="T43" s="174">
        <v>182000</v>
      </c>
      <c r="U43" s="174">
        <v>735000</v>
      </c>
      <c r="V43" s="174">
        <v>0</v>
      </c>
      <c r="W43" s="174">
        <v>0</v>
      </c>
      <c r="X43" s="174">
        <v>0</v>
      </c>
      <c r="Y43" s="198">
        <v>0</v>
      </c>
    </row>
    <row r="44" spans="1:25" ht="24" customHeight="1">
      <c r="A44" s="187" t="s">
        <v>619</v>
      </c>
      <c r="B44" s="261">
        <v>230</v>
      </c>
      <c r="C44" s="257">
        <v>2219</v>
      </c>
      <c r="D44" s="163">
        <v>6121</v>
      </c>
      <c r="E44" s="164">
        <v>1</v>
      </c>
      <c r="F44" s="164">
        <v>3277000000</v>
      </c>
      <c r="G44" s="165" t="s">
        <v>5</v>
      </c>
      <c r="H44" s="165" t="s">
        <v>620</v>
      </c>
      <c r="I44" s="165" t="s">
        <v>10</v>
      </c>
      <c r="J44" s="165">
        <v>400</v>
      </c>
      <c r="K44" s="165" t="s">
        <v>342</v>
      </c>
      <c r="L44" s="164">
        <v>2019</v>
      </c>
      <c r="M44" s="164">
        <v>2023</v>
      </c>
      <c r="N44" s="166">
        <v>0</v>
      </c>
      <c r="O44" s="166">
        <v>384588600</v>
      </c>
      <c r="P44" s="166">
        <v>2206000</v>
      </c>
      <c r="Q44" s="166">
        <v>4356000</v>
      </c>
      <c r="R44" s="166">
        <v>10210000</v>
      </c>
      <c r="S44" s="164"/>
      <c r="T44" s="166">
        <v>4000</v>
      </c>
      <c r="U44" s="166">
        <v>10206000</v>
      </c>
      <c r="V44" s="166">
        <v>0</v>
      </c>
      <c r="W44" s="166">
        <v>0</v>
      </c>
      <c r="X44" s="166">
        <v>0</v>
      </c>
      <c r="Y44" s="188">
        <v>0</v>
      </c>
    </row>
    <row r="45" spans="1:25" ht="24" customHeight="1">
      <c r="A45" s="187" t="s">
        <v>621</v>
      </c>
      <c r="B45" s="261">
        <v>230</v>
      </c>
      <c r="C45" s="257">
        <v>2219</v>
      </c>
      <c r="D45" s="163">
        <v>6121</v>
      </c>
      <c r="E45" s="164">
        <v>1</v>
      </c>
      <c r="F45" s="164">
        <v>3279000000</v>
      </c>
      <c r="G45" s="165" t="s">
        <v>5</v>
      </c>
      <c r="H45" s="165" t="s">
        <v>393</v>
      </c>
      <c r="I45" s="165" t="s">
        <v>10</v>
      </c>
      <c r="J45" s="165">
        <v>400</v>
      </c>
      <c r="K45" s="165" t="s">
        <v>342</v>
      </c>
      <c r="L45" s="164">
        <v>2019</v>
      </c>
      <c r="M45" s="164">
        <v>2023</v>
      </c>
      <c r="N45" s="166">
        <v>15800000</v>
      </c>
      <c r="O45" s="166">
        <v>79881930</v>
      </c>
      <c r="P45" s="166">
        <v>191180</v>
      </c>
      <c r="Q45" s="166">
        <v>0</v>
      </c>
      <c r="R45" s="166">
        <v>1700000</v>
      </c>
      <c r="S45" s="164"/>
      <c r="T45" s="166">
        <v>1500000</v>
      </c>
      <c r="U45" s="166">
        <v>200000</v>
      </c>
      <c r="V45" s="166">
        <v>0</v>
      </c>
      <c r="W45" s="166">
        <v>0</v>
      </c>
      <c r="X45" s="166">
        <v>0</v>
      </c>
      <c r="Y45" s="188">
        <v>0</v>
      </c>
    </row>
    <row r="46" spans="1:25" ht="24" customHeight="1">
      <c r="A46" s="197" t="s">
        <v>95</v>
      </c>
      <c r="B46" s="262">
        <v>230</v>
      </c>
      <c r="C46" s="258">
        <v>2219</v>
      </c>
      <c r="D46" s="171">
        <v>6121</v>
      </c>
      <c r="E46" s="172">
        <v>2</v>
      </c>
      <c r="F46" s="172">
        <v>3138000000</v>
      </c>
      <c r="G46" s="173" t="s">
        <v>5</v>
      </c>
      <c r="H46" s="173" t="s">
        <v>400</v>
      </c>
      <c r="I46" s="173" t="s">
        <v>255</v>
      </c>
      <c r="J46" s="173">
        <v>400</v>
      </c>
      <c r="K46" s="173" t="s">
        <v>285</v>
      </c>
      <c r="L46" s="172">
        <v>2012</v>
      </c>
      <c r="M46" s="172">
        <v>2022</v>
      </c>
      <c r="N46" s="174">
        <v>0</v>
      </c>
      <c r="O46" s="174">
        <v>13918998</v>
      </c>
      <c r="P46" s="174">
        <v>588772</v>
      </c>
      <c r="Q46" s="174">
        <v>50820</v>
      </c>
      <c r="R46" s="174">
        <v>671000</v>
      </c>
      <c r="S46" s="172"/>
      <c r="T46" s="174">
        <v>671000</v>
      </c>
      <c r="U46" s="174">
        <v>0</v>
      </c>
      <c r="V46" s="174">
        <v>0</v>
      </c>
      <c r="W46" s="174">
        <v>0</v>
      </c>
      <c r="X46" s="174">
        <v>0</v>
      </c>
      <c r="Y46" s="198">
        <v>0</v>
      </c>
    </row>
    <row r="47" spans="1:25" ht="24" customHeight="1">
      <c r="A47" s="187" t="s">
        <v>45</v>
      </c>
      <c r="B47" s="261">
        <v>230</v>
      </c>
      <c r="C47" s="257">
        <v>2219</v>
      </c>
      <c r="D47" s="163">
        <v>6121</v>
      </c>
      <c r="E47" s="164">
        <v>1</v>
      </c>
      <c r="F47" s="164">
        <v>3193000000</v>
      </c>
      <c r="G47" s="165" t="s">
        <v>5</v>
      </c>
      <c r="H47" s="165" t="s">
        <v>681</v>
      </c>
      <c r="I47" s="165" t="s">
        <v>29</v>
      </c>
      <c r="J47" s="165">
        <v>400</v>
      </c>
      <c r="K47" s="165" t="s">
        <v>339</v>
      </c>
      <c r="L47" s="164">
        <v>2017</v>
      </c>
      <c r="M47" s="164">
        <v>2023</v>
      </c>
      <c r="N47" s="166">
        <v>0</v>
      </c>
      <c r="O47" s="166">
        <v>132630775</v>
      </c>
      <c r="P47" s="166">
        <v>2028500</v>
      </c>
      <c r="Q47" s="166">
        <v>1364275</v>
      </c>
      <c r="R47" s="166">
        <v>1238000</v>
      </c>
      <c r="S47" s="164"/>
      <c r="T47" s="166">
        <v>0</v>
      </c>
      <c r="U47" s="166">
        <v>1238000</v>
      </c>
      <c r="V47" s="166">
        <v>0</v>
      </c>
      <c r="W47" s="166">
        <v>0</v>
      </c>
      <c r="X47" s="166">
        <v>0</v>
      </c>
      <c r="Y47" s="188">
        <v>0</v>
      </c>
    </row>
    <row r="48" spans="1:25" ht="24" customHeight="1">
      <c r="A48" s="199" t="s">
        <v>98</v>
      </c>
      <c r="B48" s="263">
        <v>230</v>
      </c>
      <c r="C48" s="259">
        <v>2219</v>
      </c>
      <c r="D48" s="167">
        <v>6121</v>
      </c>
      <c r="E48" s="168">
        <v>4</v>
      </c>
      <c r="F48" s="168">
        <v>3176000000</v>
      </c>
      <c r="G48" s="169" t="s">
        <v>5</v>
      </c>
      <c r="H48" s="169" t="s">
        <v>408</v>
      </c>
      <c r="I48" s="169" t="s">
        <v>8</v>
      </c>
      <c r="J48" s="169">
        <v>400</v>
      </c>
      <c r="K48" s="169" t="s">
        <v>682</v>
      </c>
      <c r="L48" s="168">
        <v>2014</v>
      </c>
      <c r="M48" s="168">
        <v>2022</v>
      </c>
      <c r="N48" s="170">
        <v>0</v>
      </c>
      <c r="O48" s="170">
        <v>12859751</v>
      </c>
      <c r="P48" s="170">
        <v>827640</v>
      </c>
      <c r="Q48" s="170">
        <v>0</v>
      </c>
      <c r="R48" s="170">
        <v>134000</v>
      </c>
      <c r="S48" s="168"/>
      <c r="T48" s="170">
        <v>34000</v>
      </c>
      <c r="U48" s="170">
        <v>100000</v>
      </c>
      <c r="V48" s="170">
        <v>0</v>
      </c>
      <c r="W48" s="170">
        <v>0</v>
      </c>
      <c r="X48" s="170">
        <v>0</v>
      </c>
      <c r="Y48" s="200">
        <v>0</v>
      </c>
    </row>
    <row r="49" spans="1:25" ht="24" customHeight="1">
      <c r="A49" s="197" t="s">
        <v>129</v>
      </c>
      <c r="B49" s="262">
        <v>230</v>
      </c>
      <c r="C49" s="258">
        <v>2219</v>
      </c>
      <c r="D49" s="171">
        <v>6121</v>
      </c>
      <c r="E49" s="172">
        <v>2</v>
      </c>
      <c r="F49" s="172">
        <v>3185000000</v>
      </c>
      <c r="G49" s="173" t="s">
        <v>5</v>
      </c>
      <c r="H49" s="173" t="s">
        <v>409</v>
      </c>
      <c r="I49" s="173" t="s">
        <v>268</v>
      </c>
      <c r="J49" s="173">
        <v>400</v>
      </c>
      <c r="K49" s="173" t="s">
        <v>682</v>
      </c>
      <c r="L49" s="172">
        <v>2015</v>
      </c>
      <c r="M49" s="172">
        <v>2023</v>
      </c>
      <c r="N49" s="174">
        <v>0</v>
      </c>
      <c r="O49" s="174">
        <v>27530742</v>
      </c>
      <c r="P49" s="174">
        <v>763510</v>
      </c>
      <c r="Q49" s="174">
        <v>59895</v>
      </c>
      <c r="R49" s="174">
        <v>1123000</v>
      </c>
      <c r="S49" s="172"/>
      <c r="T49" s="174">
        <v>973000</v>
      </c>
      <c r="U49" s="174">
        <v>150000</v>
      </c>
      <c r="V49" s="174">
        <v>0</v>
      </c>
      <c r="W49" s="174">
        <v>0</v>
      </c>
      <c r="X49" s="174">
        <v>0</v>
      </c>
      <c r="Y49" s="198">
        <v>0</v>
      </c>
    </row>
    <row r="50" spans="1:25" ht="24" customHeight="1">
      <c r="A50" s="197" t="s">
        <v>207</v>
      </c>
      <c r="B50" s="262">
        <v>230</v>
      </c>
      <c r="C50" s="258">
        <v>2219</v>
      </c>
      <c r="D50" s="171">
        <v>6121</v>
      </c>
      <c r="E50" s="172">
        <v>2</v>
      </c>
      <c r="F50" s="172">
        <v>3274000000</v>
      </c>
      <c r="G50" s="173" t="s">
        <v>5</v>
      </c>
      <c r="H50" s="173" t="s">
        <v>413</v>
      </c>
      <c r="I50" s="173" t="s">
        <v>23</v>
      </c>
      <c r="J50" s="173">
        <v>400</v>
      </c>
      <c r="K50" s="173" t="s">
        <v>271</v>
      </c>
      <c r="L50" s="172">
        <v>2018</v>
      </c>
      <c r="M50" s="172">
        <v>2022</v>
      </c>
      <c r="N50" s="174">
        <v>0</v>
      </c>
      <c r="O50" s="174">
        <v>11140489</v>
      </c>
      <c r="P50" s="174">
        <v>113153</v>
      </c>
      <c r="Q50" s="174">
        <v>311670</v>
      </c>
      <c r="R50" s="174">
        <v>798000</v>
      </c>
      <c r="S50" s="172"/>
      <c r="T50" s="174">
        <v>798000</v>
      </c>
      <c r="U50" s="174">
        <v>0</v>
      </c>
      <c r="V50" s="174">
        <v>0</v>
      </c>
      <c r="W50" s="174">
        <v>0</v>
      </c>
      <c r="X50" s="174">
        <v>0</v>
      </c>
      <c r="Y50" s="198">
        <v>0</v>
      </c>
    </row>
    <row r="51" spans="1:25" ht="24" customHeight="1">
      <c r="A51" s="187" t="s">
        <v>131</v>
      </c>
      <c r="B51" s="261">
        <v>230</v>
      </c>
      <c r="C51" s="257">
        <v>2219</v>
      </c>
      <c r="D51" s="163">
        <v>6121</v>
      </c>
      <c r="E51" s="164">
        <v>1</v>
      </c>
      <c r="F51" s="164">
        <v>3227000000</v>
      </c>
      <c r="G51" s="165" t="s">
        <v>5</v>
      </c>
      <c r="H51" s="165" t="s">
        <v>329</v>
      </c>
      <c r="I51" s="165" t="s">
        <v>15</v>
      </c>
      <c r="J51" s="165">
        <v>400</v>
      </c>
      <c r="K51" s="165" t="s">
        <v>342</v>
      </c>
      <c r="L51" s="164">
        <v>2018</v>
      </c>
      <c r="M51" s="164">
        <v>2023</v>
      </c>
      <c r="N51" s="166">
        <v>0</v>
      </c>
      <c r="O51" s="166">
        <v>80416134</v>
      </c>
      <c r="P51" s="166">
        <v>805134</v>
      </c>
      <c r="Q51" s="166">
        <v>931000</v>
      </c>
      <c r="R51" s="166">
        <v>1680000</v>
      </c>
      <c r="S51" s="164"/>
      <c r="T51" s="166">
        <v>1680000</v>
      </c>
      <c r="U51" s="166">
        <v>0</v>
      </c>
      <c r="V51" s="166">
        <v>0</v>
      </c>
      <c r="W51" s="166">
        <v>0</v>
      </c>
      <c r="X51" s="166">
        <v>0</v>
      </c>
      <c r="Y51" s="188">
        <v>0</v>
      </c>
    </row>
    <row r="52" spans="1:25" ht="24" customHeight="1">
      <c r="A52" s="187" t="s">
        <v>97</v>
      </c>
      <c r="B52" s="261">
        <v>230</v>
      </c>
      <c r="C52" s="257">
        <v>2219</v>
      </c>
      <c r="D52" s="163">
        <v>6121</v>
      </c>
      <c r="E52" s="164">
        <v>1</v>
      </c>
      <c r="F52" s="164">
        <v>3155000000</v>
      </c>
      <c r="G52" s="165" t="s">
        <v>5</v>
      </c>
      <c r="H52" s="165" t="s">
        <v>418</v>
      </c>
      <c r="I52" s="165" t="s">
        <v>269</v>
      </c>
      <c r="J52" s="165">
        <v>400</v>
      </c>
      <c r="K52" s="165" t="s">
        <v>285</v>
      </c>
      <c r="L52" s="164">
        <v>2014</v>
      </c>
      <c r="M52" s="164">
        <v>2021</v>
      </c>
      <c r="N52" s="166">
        <v>0</v>
      </c>
      <c r="O52" s="166">
        <v>20225944</v>
      </c>
      <c r="P52" s="166">
        <v>966369</v>
      </c>
      <c r="Q52" s="166">
        <v>3535575</v>
      </c>
      <c r="R52" s="166">
        <v>15724000</v>
      </c>
      <c r="S52" s="164"/>
      <c r="T52" s="166">
        <v>14724000</v>
      </c>
      <c r="U52" s="166">
        <v>1000000</v>
      </c>
      <c r="V52" s="166">
        <v>0</v>
      </c>
      <c r="W52" s="166">
        <v>0</v>
      </c>
      <c r="X52" s="166">
        <v>0</v>
      </c>
      <c r="Y52" s="188">
        <v>0</v>
      </c>
    </row>
    <row r="53" spans="1:25" ht="24" customHeight="1">
      <c r="A53" s="342" t="s">
        <v>96</v>
      </c>
      <c r="B53" s="317">
        <v>230</v>
      </c>
      <c r="C53" s="317">
        <v>2219</v>
      </c>
      <c r="D53" s="317">
        <v>6121</v>
      </c>
      <c r="E53" s="318">
        <v>2</v>
      </c>
      <c r="F53" s="318">
        <v>3153000000</v>
      </c>
      <c r="G53" s="319" t="s">
        <v>5</v>
      </c>
      <c r="H53" s="319" t="s">
        <v>421</v>
      </c>
      <c r="I53" s="319" t="s">
        <v>8</v>
      </c>
      <c r="J53" s="319">
        <v>400</v>
      </c>
      <c r="K53" s="319" t="s">
        <v>682</v>
      </c>
      <c r="L53" s="318">
        <v>2013</v>
      </c>
      <c r="M53" s="318">
        <v>2022</v>
      </c>
      <c r="N53" s="320">
        <v>0</v>
      </c>
      <c r="O53" s="320">
        <v>12166305</v>
      </c>
      <c r="P53" s="320">
        <v>834845</v>
      </c>
      <c r="Q53" s="320">
        <v>0</v>
      </c>
      <c r="R53" s="320">
        <v>8032000</v>
      </c>
      <c r="S53" s="318"/>
      <c r="T53" s="320">
        <v>32000</v>
      </c>
      <c r="U53" s="320">
        <v>0</v>
      </c>
      <c r="V53" s="320">
        <v>8000000</v>
      </c>
      <c r="W53" s="320">
        <v>0</v>
      </c>
      <c r="X53" s="320">
        <v>0</v>
      </c>
      <c r="Y53" s="343">
        <v>0</v>
      </c>
    </row>
    <row r="54" spans="1:25" ht="24" customHeight="1">
      <c r="A54" s="187" t="s">
        <v>683</v>
      </c>
      <c r="B54" s="261">
        <v>230</v>
      </c>
      <c r="C54" s="257">
        <v>2219</v>
      </c>
      <c r="D54" s="163">
        <v>6121</v>
      </c>
      <c r="E54" s="164">
        <v>1</v>
      </c>
      <c r="F54" s="164">
        <v>3283000000</v>
      </c>
      <c r="G54" s="165" t="s">
        <v>5</v>
      </c>
      <c r="H54" s="165" t="s">
        <v>684</v>
      </c>
      <c r="I54" s="165" t="s">
        <v>10</v>
      </c>
      <c r="J54" s="165">
        <v>400</v>
      </c>
      <c r="K54" s="165" t="s">
        <v>376</v>
      </c>
      <c r="L54" s="164">
        <v>2020</v>
      </c>
      <c r="M54" s="164">
        <v>2023</v>
      </c>
      <c r="N54" s="166">
        <v>0</v>
      </c>
      <c r="O54" s="166">
        <v>17250000</v>
      </c>
      <c r="P54" s="166">
        <v>0</v>
      </c>
      <c r="Q54" s="166">
        <v>150000</v>
      </c>
      <c r="R54" s="166">
        <v>1260000</v>
      </c>
      <c r="S54" s="164"/>
      <c r="T54" s="166">
        <v>0</v>
      </c>
      <c r="U54" s="166">
        <v>1260000</v>
      </c>
      <c r="V54" s="166">
        <v>0</v>
      </c>
      <c r="W54" s="166">
        <v>0</v>
      </c>
      <c r="X54" s="166">
        <v>0</v>
      </c>
      <c r="Y54" s="188">
        <v>0</v>
      </c>
    </row>
    <row r="55" spans="1:25" ht="24" customHeight="1">
      <c r="A55" s="187" t="s">
        <v>93</v>
      </c>
      <c r="B55" s="261">
        <v>230</v>
      </c>
      <c r="C55" s="257">
        <v>2219</v>
      </c>
      <c r="D55" s="163">
        <v>6121</v>
      </c>
      <c r="E55" s="164">
        <v>1</v>
      </c>
      <c r="F55" s="164">
        <v>3097000000</v>
      </c>
      <c r="G55" s="165" t="s">
        <v>5</v>
      </c>
      <c r="H55" s="165" t="s">
        <v>332</v>
      </c>
      <c r="I55" s="165" t="s">
        <v>15</v>
      </c>
      <c r="J55" s="165">
        <v>400</v>
      </c>
      <c r="K55" s="165" t="s">
        <v>285</v>
      </c>
      <c r="L55" s="164">
        <v>2011</v>
      </c>
      <c r="M55" s="164">
        <v>2021</v>
      </c>
      <c r="N55" s="166">
        <v>0</v>
      </c>
      <c r="O55" s="166">
        <v>15536378</v>
      </c>
      <c r="P55" s="166">
        <v>1765595</v>
      </c>
      <c r="Q55" s="166">
        <v>365783</v>
      </c>
      <c r="R55" s="166">
        <v>13405000</v>
      </c>
      <c r="S55" s="164"/>
      <c r="T55" s="166">
        <v>50000</v>
      </c>
      <c r="U55" s="166">
        <v>13355000</v>
      </c>
      <c r="V55" s="166">
        <v>0</v>
      </c>
      <c r="W55" s="166">
        <v>0</v>
      </c>
      <c r="X55" s="166">
        <v>0</v>
      </c>
      <c r="Y55" s="188">
        <v>0</v>
      </c>
    </row>
    <row r="56" spans="1:25" ht="24" customHeight="1">
      <c r="A56" s="199" t="s">
        <v>99</v>
      </c>
      <c r="B56" s="263">
        <v>230</v>
      </c>
      <c r="C56" s="259">
        <v>2219</v>
      </c>
      <c r="D56" s="167">
        <v>6121</v>
      </c>
      <c r="E56" s="168">
        <v>4</v>
      </c>
      <c r="F56" s="168">
        <v>3177000000</v>
      </c>
      <c r="G56" s="169" t="s">
        <v>5</v>
      </c>
      <c r="H56" s="169" t="s">
        <v>434</v>
      </c>
      <c r="I56" s="169" t="s">
        <v>10</v>
      </c>
      <c r="J56" s="169">
        <v>400</v>
      </c>
      <c r="K56" s="169" t="s">
        <v>376</v>
      </c>
      <c r="L56" s="168">
        <v>2015</v>
      </c>
      <c r="M56" s="168">
        <v>2024</v>
      </c>
      <c r="N56" s="170">
        <v>0</v>
      </c>
      <c r="O56" s="170">
        <v>13231093</v>
      </c>
      <c r="P56" s="170">
        <v>356950</v>
      </c>
      <c r="Q56" s="170">
        <v>0</v>
      </c>
      <c r="R56" s="170">
        <v>250000</v>
      </c>
      <c r="S56" s="168"/>
      <c r="T56" s="170">
        <v>250000</v>
      </c>
      <c r="U56" s="170">
        <v>0</v>
      </c>
      <c r="V56" s="170">
        <v>0</v>
      </c>
      <c r="W56" s="170">
        <v>0</v>
      </c>
      <c r="X56" s="170">
        <v>0</v>
      </c>
      <c r="Y56" s="200">
        <v>0</v>
      </c>
    </row>
    <row r="57" spans="1:25" ht="24" customHeight="1">
      <c r="A57" s="187" t="s">
        <v>685</v>
      </c>
      <c r="B57" s="261">
        <v>230</v>
      </c>
      <c r="C57" s="257">
        <v>2219</v>
      </c>
      <c r="D57" s="163">
        <v>6121</v>
      </c>
      <c r="E57" s="164">
        <v>1</v>
      </c>
      <c r="F57" s="164">
        <v>3251000000</v>
      </c>
      <c r="G57" s="165" t="s">
        <v>5</v>
      </c>
      <c r="H57" s="165" t="s">
        <v>686</v>
      </c>
      <c r="I57" s="165" t="s">
        <v>26</v>
      </c>
      <c r="J57" s="165">
        <v>400</v>
      </c>
      <c r="K57" s="165" t="s">
        <v>300</v>
      </c>
      <c r="L57" s="164">
        <v>2020</v>
      </c>
      <c r="M57" s="164">
        <v>2023</v>
      </c>
      <c r="N57" s="166">
        <v>0</v>
      </c>
      <c r="O57" s="166">
        <v>35789770</v>
      </c>
      <c r="P57" s="166">
        <v>0</v>
      </c>
      <c r="Q57" s="166">
        <v>0</v>
      </c>
      <c r="R57" s="166">
        <v>789000</v>
      </c>
      <c r="S57" s="164"/>
      <c r="T57" s="166">
        <v>0</v>
      </c>
      <c r="U57" s="166">
        <v>789000</v>
      </c>
      <c r="V57" s="166">
        <v>0</v>
      </c>
      <c r="W57" s="166">
        <v>0</v>
      </c>
      <c r="X57" s="166">
        <v>0</v>
      </c>
      <c r="Y57" s="188">
        <v>0</v>
      </c>
    </row>
    <row r="58" spans="1:25" ht="24" customHeight="1">
      <c r="A58" s="197" t="s">
        <v>182</v>
      </c>
      <c r="B58" s="262">
        <v>230</v>
      </c>
      <c r="C58" s="258">
        <v>2219</v>
      </c>
      <c r="D58" s="171">
        <v>6121</v>
      </c>
      <c r="E58" s="172">
        <v>2</v>
      </c>
      <c r="F58" s="172">
        <v>8204000000</v>
      </c>
      <c r="G58" s="173" t="s">
        <v>5</v>
      </c>
      <c r="H58" s="173" t="s">
        <v>1065</v>
      </c>
      <c r="I58" s="173" t="s">
        <v>10</v>
      </c>
      <c r="J58" s="173">
        <v>400</v>
      </c>
      <c r="K58" s="173" t="s">
        <v>302</v>
      </c>
      <c r="L58" s="172">
        <v>2017</v>
      </c>
      <c r="M58" s="172">
        <v>2023</v>
      </c>
      <c r="N58" s="174">
        <v>0</v>
      </c>
      <c r="O58" s="174">
        <v>607387099</v>
      </c>
      <c r="P58" s="174">
        <v>5082000</v>
      </c>
      <c r="Q58" s="174">
        <v>242000</v>
      </c>
      <c r="R58" s="174">
        <v>302042633</v>
      </c>
      <c r="S58" s="172"/>
      <c r="T58" s="174">
        <v>0</v>
      </c>
      <c r="U58" s="174">
        <v>0</v>
      </c>
      <c r="V58" s="174">
        <v>149761000</v>
      </c>
      <c r="W58" s="174">
        <v>152281633</v>
      </c>
      <c r="X58" s="174">
        <v>0</v>
      </c>
      <c r="Y58" s="198">
        <v>0</v>
      </c>
    </row>
    <row r="59" spans="1:25" ht="24" customHeight="1">
      <c r="A59" s="187" t="s">
        <v>133</v>
      </c>
      <c r="B59" s="261">
        <v>230</v>
      </c>
      <c r="C59" s="257">
        <v>2219</v>
      </c>
      <c r="D59" s="163">
        <v>6121</v>
      </c>
      <c r="E59" s="164">
        <v>1</v>
      </c>
      <c r="F59" s="164">
        <v>3257000000</v>
      </c>
      <c r="G59" s="165" t="s">
        <v>5</v>
      </c>
      <c r="H59" s="165" t="s">
        <v>360</v>
      </c>
      <c r="I59" s="165" t="s">
        <v>257</v>
      </c>
      <c r="J59" s="165">
        <v>400</v>
      </c>
      <c r="K59" s="165" t="s">
        <v>687</v>
      </c>
      <c r="L59" s="164">
        <v>2017</v>
      </c>
      <c r="M59" s="164">
        <v>2024</v>
      </c>
      <c r="N59" s="166">
        <v>0</v>
      </c>
      <c r="O59" s="166">
        <v>9127940</v>
      </c>
      <c r="P59" s="166">
        <v>0</v>
      </c>
      <c r="Q59" s="166">
        <v>93170</v>
      </c>
      <c r="R59" s="166">
        <v>387000</v>
      </c>
      <c r="S59" s="164"/>
      <c r="T59" s="166">
        <v>24000</v>
      </c>
      <c r="U59" s="166">
        <v>363000</v>
      </c>
      <c r="V59" s="166">
        <v>0</v>
      </c>
      <c r="W59" s="166">
        <v>0</v>
      </c>
      <c r="X59" s="166">
        <v>0</v>
      </c>
      <c r="Y59" s="188">
        <v>0</v>
      </c>
    </row>
    <row r="60" spans="1:25" ht="24" customHeight="1">
      <c r="A60" s="197" t="s">
        <v>132</v>
      </c>
      <c r="B60" s="262">
        <v>230</v>
      </c>
      <c r="C60" s="258">
        <v>2219</v>
      </c>
      <c r="D60" s="171">
        <v>6121</v>
      </c>
      <c r="E60" s="172">
        <v>2</v>
      </c>
      <c r="F60" s="172">
        <v>3236000000</v>
      </c>
      <c r="G60" s="173" t="s">
        <v>5</v>
      </c>
      <c r="H60" s="173" t="s">
        <v>688</v>
      </c>
      <c r="I60" s="173" t="s">
        <v>22</v>
      </c>
      <c r="J60" s="173">
        <v>400</v>
      </c>
      <c r="K60" s="173" t="s">
        <v>294</v>
      </c>
      <c r="L60" s="172">
        <v>2018</v>
      </c>
      <c r="M60" s="172">
        <v>2022</v>
      </c>
      <c r="N60" s="174">
        <v>0</v>
      </c>
      <c r="O60" s="174">
        <v>3472822</v>
      </c>
      <c r="P60" s="174">
        <v>0</v>
      </c>
      <c r="Q60" s="174">
        <v>102850</v>
      </c>
      <c r="R60" s="174">
        <v>354000</v>
      </c>
      <c r="S60" s="172"/>
      <c r="T60" s="174">
        <v>147000</v>
      </c>
      <c r="U60" s="174">
        <v>207000</v>
      </c>
      <c r="V60" s="174">
        <v>0</v>
      </c>
      <c r="W60" s="174">
        <v>0</v>
      </c>
      <c r="X60" s="174">
        <v>0</v>
      </c>
      <c r="Y60" s="198">
        <v>0</v>
      </c>
    </row>
    <row r="61" spans="1:25" ht="24" customHeight="1">
      <c r="A61" s="187" t="s">
        <v>622</v>
      </c>
      <c r="B61" s="261">
        <v>230</v>
      </c>
      <c r="C61" s="257">
        <v>2219</v>
      </c>
      <c r="D61" s="163">
        <v>6121</v>
      </c>
      <c r="E61" s="164">
        <v>1</v>
      </c>
      <c r="F61" s="164">
        <v>3226000000</v>
      </c>
      <c r="G61" s="165" t="s">
        <v>5</v>
      </c>
      <c r="H61" s="165" t="s">
        <v>623</v>
      </c>
      <c r="I61" s="165" t="s">
        <v>10</v>
      </c>
      <c r="J61" s="165">
        <v>400</v>
      </c>
      <c r="K61" s="165" t="s">
        <v>342</v>
      </c>
      <c r="L61" s="164">
        <v>2017</v>
      </c>
      <c r="M61" s="164">
        <v>2024</v>
      </c>
      <c r="N61" s="166">
        <v>0</v>
      </c>
      <c r="O61" s="166">
        <v>116177523</v>
      </c>
      <c r="P61" s="166">
        <v>960580</v>
      </c>
      <c r="Q61" s="166">
        <v>0</v>
      </c>
      <c r="R61" s="166">
        <v>1508000</v>
      </c>
      <c r="S61" s="164"/>
      <c r="T61" s="166">
        <v>461000</v>
      </c>
      <c r="U61" s="166">
        <v>1047000</v>
      </c>
      <c r="V61" s="166">
        <v>0</v>
      </c>
      <c r="W61" s="166">
        <v>0</v>
      </c>
      <c r="X61" s="166">
        <v>0</v>
      </c>
      <c r="Y61" s="188">
        <v>0</v>
      </c>
    </row>
    <row r="62" spans="1:25" ht="24" customHeight="1">
      <c r="A62" s="187" t="s">
        <v>56</v>
      </c>
      <c r="B62" s="261">
        <v>230</v>
      </c>
      <c r="C62" s="257">
        <v>2219</v>
      </c>
      <c r="D62" s="163">
        <v>6121</v>
      </c>
      <c r="E62" s="164">
        <v>1</v>
      </c>
      <c r="F62" s="164">
        <v>3220000000</v>
      </c>
      <c r="G62" s="165" t="s">
        <v>5</v>
      </c>
      <c r="H62" s="165" t="s">
        <v>472</v>
      </c>
      <c r="I62" s="165" t="s">
        <v>10</v>
      </c>
      <c r="J62" s="165">
        <v>400</v>
      </c>
      <c r="K62" s="165" t="s">
        <v>342</v>
      </c>
      <c r="L62" s="164">
        <v>2017</v>
      </c>
      <c r="M62" s="164">
        <v>2021</v>
      </c>
      <c r="N62" s="166">
        <v>0</v>
      </c>
      <c r="O62" s="166">
        <v>28742629</v>
      </c>
      <c r="P62" s="166">
        <v>2574480</v>
      </c>
      <c r="Q62" s="166">
        <v>17428149</v>
      </c>
      <c r="R62" s="166">
        <v>8740000</v>
      </c>
      <c r="S62" s="164"/>
      <c r="T62" s="166">
        <v>8490000</v>
      </c>
      <c r="U62" s="166">
        <v>250000</v>
      </c>
      <c r="V62" s="166">
        <v>0</v>
      </c>
      <c r="W62" s="166">
        <v>0</v>
      </c>
      <c r="X62" s="166">
        <v>0</v>
      </c>
      <c r="Y62" s="188">
        <v>0</v>
      </c>
    </row>
    <row r="63" spans="1:25" ht="24" customHeight="1">
      <c r="A63" s="187" t="s">
        <v>689</v>
      </c>
      <c r="B63" s="261">
        <v>230</v>
      </c>
      <c r="C63" s="257">
        <v>2219</v>
      </c>
      <c r="D63" s="163">
        <v>6121</v>
      </c>
      <c r="E63" s="164">
        <v>1</v>
      </c>
      <c r="F63" s="164">
        <v>3284000000</v>
      </c>
      <c r="G63" s="165" t="s">
        <v>5</v>
      </c>
      <c r="H63" s="165" t="s">
        <v>690</v>
      </c>
      <c r="I63" s="165" t="s">
        <v>258</v>
      </c>
      <c r="J63" s="165">
        <v>400</v>
      </c>
      <c r="K63" s="165" t="s">
        <v>376</v>
      </c>
      <c r="L63" s="164">
        <v>2017</v>
      </c>
      <c r="M63" s="164">
        <v>2021</v>
      </c>
      <c r="N63" s="166">
        <v>0</v>
      </c>
      <c r="O63" s="166">
        <v>2571758</v>
      </c>
      <c r="P63" s="166">
        <v>0</v>
      </c>
      <c r="Q63" s="166">
        <v>72358</v>
      </c>
      <c r="R63" s="166">
        <v>315000</v>
      </c>
      <c r="S63" s="164"/>
      <c r="T63" s="166">
        <v>0</v>
      </c>
      <c r="U63" s="166">
        <v>315000</v>
      </c>
      <c r="V63" s="166">
        <v>0</v>
      </c>
      <c r="W63" s="166">
        <v>0</v>
      </c>
      <c r="X63" s="166">
        <v>0</v>
      </c>
      <c r="Y63" s="188">
        <v>0</v>
      </c>
    </row>
    <row r="64" spans="1:25" ht="24" customHeight="1">
      <c r="A64" s="199" t="s">
        <v>94</v>
      </c>
      <c r="B64" s="263">
        <v>230</v>
      </c>
      <c r="C64" s="259">
        <v>2219</v>
      </c>
      <c r="D64" s="167">
        <v>6121</v>
      </c>
      <c r="E64" s="168">
        <v>3</v>
      </c>
      <c r="F64" s="168">
        <v>3111000000</v>
      </c>
      <c r="G64" s="169" t="s">
        <v>5</v>
      </c>
      <c r="H64" s="169" t="s">
        <v>474</v>
      </c>
      <c r="I64" s="169" t="s">
        <v>22</v>
      </c>
      <c r="J64" s="169">
        <v>400</v>
      </c>
      <c r="K64" s="169" t="s">
        <v>294</v>
      </c>
      <c r="L64" s="168">
        <v>2011</v>
      </c>
      <c r="M64" s="168">
        <v>2023</v>
      </c>
      <c r="N64" s="170">
        <v>0</v>
      </c>
      <c r="O64" s="170">
        <v>8886652</v>
      </c>
      <c r="P64" s="170">
        <v>345252</v>
      </c>
      <c r="Q64" s="170">
        <v>0</v>
      </c>
      <c r="R64" s="170">
        <v>516000</v>
      </c>
      <c r="S64" s="168"/>
      <c r="T64" s="170">
        <v>399000</v>
      </c>
      <c r="U64" s="170">
        <v>117000</v>
      </c>
      <c r="V64" s="170">
        <v>0</v>
      </c>
      <c r="W64" s="170">
        <v>0</v>
      </c>
      <c r="X64" s="170">
        <v>0</v>
      </c>
      <c r="Y64" s="200">
        <v>0</v>
      </c>
    </row>
    <row r="65" spans="1:25" ht="24" customHeight="1">
      <c r="A65" s="187" t="s">
        <v>155</v>
      </c>
      <c r="B65" s="261">
        <v>230</v>
      </c>
      <c r="C65" s="257">
        <v>2219</v>
      </c>
      <c r="D65" s="163">
        <v>6121</v>
      </c>
      <c r="E65" s="164">
        <v>1</v>
      </c>
      <c r="F65" s="164">
        <v>8191000000</v>
      </c>
      <c r="G65" s="165" t="s">
        <v>5</v>
      </c>
      <c r="H65" s="165" t="s">
        <v>494</v>
      </c>
      <c r="I65" s="165" t="s">
        <v>23</v>
      </c>
      <c r="J65" s="165">
        <v>400</v>
      </c>
      <c r="K65" s="165" t="s">
        <v>342</v>
      </c>
      <c r="L65" s="164">
        <v>2015</v>
      </c>
      <c r="M65" s="164">
        <v>2021</v>
      </c>
      <c r="N65" s="166">
        <v>0</v>
      </c>
      <c r="O65" s="166">
        <v>15290000</v>
      </c>
      <c r="P65" s="166">
        <v>0</v>
      </c>
      <c r="Q65" s="166">
        <v>12500000</v>
      </c>
      <c r="R65" s="166">
        <v>2790000</v>
      </c>
      <c r="S65" s="164"/>
      <c r="T65" s="166">
        <v>1313000</v>
      </c>
      <c r="U65" s="166">
        <v>1477000</v>
      </c>
      <c r="V65" s="166">
        <v>0</v>
      </c>
      <c r="W65" s="166">
        <v>0</v>
      </c>
      <c r="X65" s="166">
        <v>0</v>
      </c>
      <c r="Y65" s="188">
        <v>0</v>
      </c>
    </row>
    <row r="66" spans="1:25" ht="34.5" customHeight="1">
      <c r="A66" s="187" t="s">
        <v>41</v>
      </c>
      <c r="B66" s="261">
        <v>230</v>
      </c>
      <c r="C66" s="257">
        <v>2219</v>
      </c>
      <c r="D66" s="163">
        <v>6121</v>
      </c>
      <c r="E66" s="164">
        <v>1</v>
      </c>
      <c r="F66" s="164">
        <v>3275000000</v>
      </c>
      <c r="G66" s="165" t="s">
        <v>5</v>
      </c>
      <c r="H66" s="165" t="s">
        <v>498</v>
      </c>
      <c r="I66" s="165" t="s">
        <v>10</v>
      </c>
      <c r="J66" s="165">
        <v>400</v>
      </c>
      <c r="K66" s="165" t="s">
        <v>342</v>
      </c>
      <c r="L66" s="164">
        <v>2019</v>
      </c>
      <c r="M66" s="164">
        <v>2022</v>
      </c>
      <c r="N66" s="166">
        <v>0</v>
      </c>
      <c r="O66" s="166">
        <v>188432756</v>
      </c>
      <c r="P66" s="166">
        <v>3185382</v>
      </c>
      <c r="Q66" s="166">
        <v>109275322</v>
      </c>
      <c r="R66" s="166">
        <v>60590000</v>
      </c>
      <c r="S66" s="164"/>
      <c r="T66" s="166">
        <v>0</v>
      </c>
      <c r="U66" s="166">
        <v>0</v>
      </c>
      <c r="V66" s="166">
        <v>60590000</v>
      </c>
      <c r="W66" s="166">
        <v>0</v>
      </c>
      <c r="X66" s="166">
        <v>0</v>
      </c>
      <c r="Y66" s="188">
        <v>0</v>
      </c>
    </row>
    <row r="67" spans="1:25" ht="33" customHeight="1" thickBot="1">
      <c r="A67" s="189" t="s">
        <v>130</v>
      </c>
      <c r="B67" s="264">
        <v>230</v>
      </c>
      <c r="C67" s="260">
        <v>2219</v>
      </c>
      <c r="D67" s="190">
        <v>6121</v>
      </c>
      <c r="E67" s="191">
        <v>1</v>
      </c>
      <c r="F67" s="191">
        <v>3215000000</v>
      </c>
      <c r="G67" s="192" t="s">
        <v>17</v>
      </c>
      <c r="H67" s="192" t="s">
        <v>301</v>
      </c>
      <c r="I67" s="192" t="s">
        <v>10</v>
      </c>
      <c r="J67" s="192">
        <v>400</v>
      </c>
      <c r="K67" s="192" t="s">
        <v>342</v>
      </c>
      <c r="L67" s="191">
        <v>2019</v>
      </c>
      <c r="M67" s="191">
        <v>2022</v>
      </c>
      <c r="N67" s="193">
        <v>0</v>
      </c>
      <c r="O67" s="193">
        <v>64567900</v>
      </c>
      <c r="P67" s="193">
        <v>35000</v>
      </c>
      <c r="Q67" s="193">
        <v>713900</v>
      </c>
      <c r="R67" s="193">
        <v>3819000</v>
      </c>
      <c r="S67" s="191"/>
      <c r="T67" s="193">
        <v>875000</v>
      </c>
      <c r="U67" s="193">
        <v>2944000</v>
      </c>
      <c r="V67" s="193">
        <v>0</v>
      </c>
      <c r="W67" s="193">
        <v>0</v>
      </c>
      <c r="X67" s="193">
        <v>0</v>
      </c>
      <c r="Y67" s="194">
        <v>0</v>
      </c>
    </row>
    <row r="68" spans="1:25" ht="24" customHeight="1" thickBot="1">
      <c r="A68" s="121"/>
      <c r="B68" s="121"/>
      <c r="C68" s="121"/>
      <c r="D68" s="121"/>
      <c r="E68" s="121"/>
      <c r="F68" s="121"/>
      <c r="G68" s="121"/>
      <c r="H68" s="498" t="s">
        <v>509</v>
      </c>
      <c r="I68" s="498"/>
      <c r="J68" s="498"/>
      <c r="K68" s="498"/>
      <c r="L68" s="498"/>
      <c r="M68" s="124"/>
      <c r="N68" s="124"/>
      <c r="O68" s="281">
        <f>SUM(O41:O67)</f>
        <v>2027727682</v>
      </c>
      <c r="P68" s="228">
        <f aca="true" t="shared" si="2" ref="P68:X68">SUM(P41:P67)</f>
        <v>25221556</v>
      </c>
      <c r="Q68" s="228">
        <f t="shared" si="2"/>
        <v>153958247</v>
      </c>
      <c r="R68" s="228">
        <f t="shared" si="2"/>
        <v>483392633</v>
      </c>
      <c r="S68" s="228">
        <f t="shared" si="2"/>
        <v>0</v>
      </c>
      <c r="T68" s="228">
        <f t="shared" si="2"/>
        <v>33007000</v>
      </c>
      <c r="U68" s="228">
        <f t="shared" si="2"/>
        <v>40753000</v>
      </c>
      <c r="V68" s="228">
        <f t="shared" si="2"/>
        <v>253351000</v>
      </c>
      <c r="W68" s="228">
        <f t="shared" si="2"/>
        <v>152281633</v>
      </c>
      <c r="X68" s="228">
        <f t="shared" si="2"/>
        <v>0</v>
      </c>
      <c r="Y68" s="282">
        <f>SUM(Y41:Y67)</f>
        <v>4000000</v>
      </c>
    </row>
    <row r="69" spans="1:25" s="82" customFormat="1" ht="24" customHeight="1" thickBot="1">
      <c r="A69" s="121"/>
      <c r="B69" s="121"/>
      <c r="C69" s="89" t="s">
        <v>510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</row>
    <row r="70" spans="1:25" s="71" customFormat="1" ht="24" customHeight="1">
      <c r="A70" s="251" t="s">
        <v>141</v>
      </c>
      <c r="B70" s="252">
        <v>230</v>
      </c>
      <c r="C70" s="249">
        <v>2221</v>
      </c>
      <c r="D70" s="205">
        <v>6121</v>
      </c>
      <c r="E70" s="206">
        <v>5</v>
      </c>
      <c r="F70" s="206">
        <v>3195000000</v>
      </c>
      <c r="G70" s="207" t="s">
        <v>5</v>
      </c>
      <c r="H70" s="207" t="s">
        <v>380</v>
      </c>
      <c r="I70" s="207" t="s">
        <v>8</v>
      </c>
      <c r="J70" s="207">
        <v>400</v>
      </c>
      <c r="K70" s="207" t="s">
        <v>342</v>
      </c>
      <c r="L70" s="206">
        <v>2017</v>
      </c>
      <c r="M70" s="206">
        <v>2025</v>
      </c>
      <c r="N70" s="208">
        <v>28980000</v>
      </c>
      <c r="O70" s="208">
        <v>156241662</v>
      </c>
      <c r="P70" s="208">
        <v>1335662</v>
      </c>
      <c r="Q70" s="208">
        <v>0</v>
      </c>
      <c r="R70" s="208">
        <v>2131000</v>
      </c>
      <c r="S70" s="206"/>
      <c r="T70" s="208">
        <v>2131000</v>
      </c>
      <c r="U70" s="208">
        <v>0</v>
      </c>
      <c r="V70" s="208">
        <v>0</v>
      </c>
      <c r="W70" s="208">
        <v>0</v>
      </c>
      <c r="X70" s="208">
        <v>0</v>
      </c>
      <c r="Y70" s="209">
        <v>0</v>
      </c>
    </row>
    <row r="71" spans="1:25" ht="24" customHeight="1">
      <c r="A71" s="199" t="s">
        <v>57</v>
      </c>
      <c r="B71" s="203">
        <v>230</v>
      </c>
      <c r="C71" s="250">
        <v>2221</v>
      </c>
      <c r="D71" s="167">
        <v>6121</v>
      </c>
      <c r="E71" s="168">
        <v>4</v>
      </c>
      <c r="F71" s="168">
        <v>3202000000</v>
      </c>
      <c r="G71" s="169" t="s">
        <v>5</v>
      </c>
      <c r="H71" s="169" t="s">
        <v>430</v>
      </c>
      <c r="I71" s="169" t="s">
        <v>261</v>
      </c>
      <c r="J71" s="169">
        <v>400</v>
      </c>
      <c r="K71" s="169" t="s">
        <v>342</v>
      </c>
      <c r="L71" s="168">
        <v>2017</v>
      </c>
      <c r="M71" s="168">
        <v>2026</v>
      </c>
      <c r="N71" s="170">
        <v>1772440000</v>
      </c>
      <c r="O71" s="170">
        <v>718140939</v>
      </c>
      <c r="P71" s="170">
        <v>1781255</v>
      </c>
      <c r="Q71" s="170">
        <v>64263</v>
      </c>
      <c r="R71" s="170">
        <v>8117000</v>
      </c>
      <c r="S71" s="168"/>
      <c r="T71" s="170">
        <v>8117000</v>
      </c>
      <c r="U71" s="170">
        <v>0</v>
      </c>
      <c r="V71" s="170">
        <v>0</v>
      </c>
      <c r="W71" s="170">
        <v>0</v>
      </c>
      <c r="X71" s="170">
        <v>0</v>
      </c>
      <c r="Y71" s="200">
        <v>0</v>
      </c>
    </row>
    <row r="72" spans="1:25" ht="24" customHeight="1" thickBot="1">
      <c r="A72" s="189" t="s">
        <v>48</v>
      </c>
      <c r="B72" s="204">
        <v>230</v>
      </c>
      <c r="C72" s="253">
        <v>2221</v>
      </c>
      <c r="D72" s="190">
        <v>6121</v>
      </c>
      <c r="E72" s="191">
        <v>1</v>
      </c>
      <c r="F72" s="191">
        <v>3237000000</v>
      </c>
      <c r="G72" s="192" t="s">
        <v>5</v>
      </c>
      <c r="H72" s="192" t="s">
        <v>438</v>
      </c>
      <c r="I72" s="192" t="s">
        <v>10</v>
      </c>
      <c r="J72" s="192">
        <v>400</v>
      </c>
      <c r="K72" s="192" t="s">
        <v>302</v>
      </c>
      <c r="L72" s="191">
        <v>2018</v>
      </c>
      <c r="M72" s="191">
        <v>2025</v>
      </c>
      <c r="N72" s="193">
        <v>0</v>
      </c>
      <c r="O72" s="193">
        <v>85111752</v>
      </c>
      <c r="P72" s="193">
        <v>5910366</v>
      </c>
      <c r="Q72" s="193">
        <v>350000</v>
      </c>
      <c r="R72" s="193">
        <v>2700000</v>
      </c>
      <c r="S72" s="191"/>
      <c r="T72" s="193">
        <v>1500000</v>
      </c>
      <c r="U72" s="193">
        <v>1200000</v>
      </c>
      <c r="V72" s="193">
        <v>0</v>
      </c>
      <c r="W72" s="193">
        <v>0</v>
      </c>
      <c r="X72" s="193">
        <v>0</v>
      </c>
      <c r="Y72" s="194">
        <v>0</v>
      </c>
    </row>
    <row r="73" spans="1:25" ht="24" customHeight="1" thickBot="1">
      <c r="A73" s="254"/>
      <c r="B73" s="254"/>
      <c r="C73" s="254"/>
      <c r="D73" s="254"/>
      <c r="E73" s="254"/>
      <c r="F73" s="254"/>
      <c r="G73" s="254"/>
      <c r="H73" s="515" t="s">
        <v>511</v>
      </c>
      <c r="I73" s="515"/>
      <c r="J73" s="515"/>
      <c r="K73" s="515"/>
      <c r="L73" s="515"/>
      <c r="M73" s="255"/>
      <c r="N73" s="256"/>
      <c r="O73" s="86">
        <f>SUM(O70:O72)</f>
        <v>959494353</v>
      </c>
      <c r="P73" s="87">
        <f aca="true" t="shared" si="3" ref="P73:Y73">SUM(P70:P72)</f>
        <v>9027283</v>
      </c>
      <c r="Q73" s="87">
        <f t="shared" si="3"/>
        <v>414263</v>
      </c>
      <c r="R73" s="87">
        <f t="shared" si="3"/>
        <v>12948000</v>
      </c>
      <c r="S73" s="87">
        <f t="shared" si="3"/>
        <v>0</v>
      </c>
      <c r="T73" s="87">
        <f t="shared" si="3"/>
        <v>11748000</v>
      </c>
      <c r="U73" s="87">
        <f t="shared" si="3"/>
        <v>1200000</v>
      </c>
      <c r="V73" s="87">
        <f t="shared" si="3"/>
        <v>0</v>
      </c>
      <c r="W73" s="87">
        <f t="shared" si="3"/>
        <v>0</v>
      </c>
      <c r="X73" s="87">
        <f t="shared" si="3"/>
        <v>0</v>
      </c>
      <c r="Y73" s="201">
        <f t="shared" si="3"/>
        <v>0</v>
      </c>
    </row>
    <row r="74" spans="1:25" s="82" customFormat="1" ht="24" customHeight="1" thickBot="1">
      <c r="A74" s="121"/>
      <c r="B74" s="121"/>
      <c r="C74" s="89" t="s">
        <v>512</v>
      </c>
      <c r="D74" s="89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1:25" s="82" customFormat="1" ht="24" customHeight="1" thickBot="1">
      <c r="A75" s="344" t="s">
        <v>143</v>
      </c>
      <c r="B75" s="345">
        <v>230</v>
      </c>
      <c r="C75" s="345">
        <v>2229</v>
      </c>
      <c r="D75" s="345">
        <v>6121</v>
      </c>
      <c r="E75" s="346">
        <v>3</v>
      </c>
      <c r="F75" s="346">
        <v>3211000000</v>
      </c>
      <c r="G75" s="347" t="s">
        <v>5</v>
      </c>
      <c r="H75" s="347" t="s">
        <v>313</v>
      </c>
      <c r="I75" s="347" t="s">
        <v>18</v>
      </c>
      <c r="J75" s="347">
        <v>400</v>
      </c>
      <c r="K75" s="347" t="s">
        <v>306</v>
      </c>
      <c r="L75" s="346">
        <v>2019</v>
      </c>
      <c r="M75" s="346">
        <v>2022</v>
      </c>
      <c r="N75" s="348">
        <v>0</v>
      </c>
      <c r="O75" s="348">
        <v>15494000</v>
      </c>
      <c r="P75" s="348">
        <v>0</v>
      </c>
      <c r="Q75" s="348">
        <v>0</v>
      </c>
      <c r="R75" s="348">
        <v>2494000</v>
      </c>
      <c r="S75" s="346"/>
      <c r="T75" s="348">
        <v>2494000</v>
      </c>
      <c r="U75" s="348">
        <v>0</v>
      </c>
      <c r="V75" s="348">
        <v>0</v>
      </c>
      <c r="W75" s="348">
        <v>0</v>
      </c>
      <c r="X75" s="348">
        <v>0</v>
      </c>
      <c r="Y75" s="349">
        <v>0</v>
      </c>
    </row>
    <row r="76" spans="1:25" ht="24" customHeight="1" thickBot="1">
      <c r="A76" s="121"/>
      <c r="B76" s="121"/>
      <c r="C76" s="121"/>
      <c r="D76" s="121"/>
      <c r="E76" s="121"/>
      <c r="F76" s="121"/>
      <c r="G76" s="121"/>
      <c r="H76" s="498" t="s">
        <v>513</v>
      </c>
      <c r="I76" s="498"/>
      <c r="J76" s="498"/>
      <c r="K76" s="498"/>
      <c r="L76" s="498"/>
      <c r="M76" s="124"/>
      <c r="N76" s="124"/>
      <c r="O76" s="86">
        <f aca="true" t="shared" si="4" ref="O76:Y76">SUM(O75:O75)</f>
        <v>15494000</v>
      </c>
      <c r="P76" s="87">
        <f t="shared" si="4"/>
        <v>0</v>
      </c>
      <c r="Q76" s="87">
        <f t="shared" si="4"/>
        <v>0</v>
      </c>
      <c r="R76" s="87">
        <f t="shared" si="4"/>
        <v>2494000</v>
      </c>
      <c r="S76" s="87">
        <f t="shared" si="4"/>
        <v>0</v>
      </c>
      <c r="T76" s="87">
        <f t="shared" si="4"/>
        <v>2494000</v>
      </c>
      <c r="U76" s="87">
        <f t="shared" si="4"/>
        <v>0</v>
      </c>
      <c r="V76" s="87">
        <f t="shared" si="4"/>
        <v>0</v>
      </c>
      <c r="W76" s="87">
        <f t="shared" si="4"/>
        <v>0</v>
      </c>
      <c r="X76" s="87">
        <f t="shared" si="4"/>
        <v>0</v>
      </c>
      <c r="Y76" s="87">
        <f t="shared" si="4"/>
        <v>0</v>
      </c>
    </row>
    <row r="77" spans="1:25" s="82" customFormat="1" ht="24" customHeight="1" thickBot="1">
      <c r="A77" s="121"/>
      <c r="B77" s="121"/>
      <c r="C77" s="89" t="s">
        <v>514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s="82" customFormat="1" ht="24" customHeight="1">
      <c r="A78" s="350" t="s">
        <v>649</v>
      </c>
      <c r="B78" s="351">
        <v>100</v>
      </c>
      <c r="C78" s="351">
        <v>2271</v>
      </c>
      <c r="D78" s="351">
        <v>6121</v>
      </c>
      <c r="E78" s="352">
        <v>1</v>
      </c>
      <c r="F78" s="352"/>
      <c r="G78" s="353" t="s">
        <v>4</v>
      </c>
      <c r="H78" s="353" t="s">
        <v>650</v>
      </c>
      <c r="I78" s="353" t="s">
        <v>18</v>
      </c>
      <c r="J78" s="353">
        <v>400</v>
      </c>
      <c r="K78" s="353" t="s">
        <v>342</v>
      </c>
      <c r="L78" s="352">
        <v>2021</v>
      </c>
      <c r="M78" s="352">
        <v>2023</v>
      </c>
      <c r="N78" s="354">
        <v>0</v>
      </c>
      <c r="O78" s="354">
        <v>12000000</v>
      </c>
      <c r="P78" s="354">
        <v>0</v>
      </c>
      <c r="Q78" s="354">
        <v>0</v>
      </c>
      <c r="R78" s="354">
        <v>2000000</v>
      </c>
      <c r="S78" s="352"/>
      <c r="T78" s="354">
        <v>0</v>
      </c>
      <c r="U78" s="354">
        <v>2000000</v>
      </c>
      <c r="V78" s="354">
        <v>0</v>
      </c>
      <c r="W78" s="354">
        <v>0</v>
      </c>
      <c r="X78" s="354">
        <v>0</v>
      </c>
      <c r="Y78" s="355">
        <v>0</v>
      </c>
    </row>
    <row r="79" spans="1:25" ht="24" customHeight="1">
      <c r="A79" s="187" t="s">
        <v>691</v>
      </c>
      <c r="B79" s="163">
        <v>230</v>
      </c>
      <c r="C79" s="163">
        <v>2271</v>
      </c>
      <c r="D79" s="163">
        <v>6121</v>
      </c>
      <c r="E79" s="164">
        <v>1</v>
      </c>
      <c r="F79" s="164">
        <v>3225000000</v>
      </c>
      <c r="G79" s="165" t="s">
        <v>5</v>
      </c>
      <c r="H79" s="165" t="s">
        <v>692</v>
      </c>
      <c r="I79" s="165" t="s">
        <v>10</v>
      </c>
      <c r="J79" s="165">
        <v>400</v>
      </c>
      <c r="K79" s="165" t="s">
        <v>306</v>
      </c>
      <c r="L79" s="164">
        <v>2017</v>
      </c>
      <c r="M79" s="164">
        <v>2021</v>
      </c>
      <c r="N79" s="166">
        <v>0</v>
      </c>
      <c r="O79" s="166">
        <v>45497753</v>
      </c>
      <c r="P79" s="166">
        <v>907149</v>
      </c>
      <c r="Q79" s="166">
        <v>778604</v>
      </c>
      <c r="R79" s="166">
        <v>43812000</v>
      </c>
      <c r="S79" s="164"/>
      <c r="T79" s="166">
        <v>1166000</v>
      </c>
      <c r="U79" s="166">
        <v>0</v>
      </c>
      <c r="V79" s="166">
        <v>42646000</v>
      </c>
      <c r="W79" s="166">
        <v>0</v>
      </c>
      <c r="X79" s="166">
        <v>0</v>
      </c>
      <c r="Y79" s="188">
        <v>0</v>
      </c>
    </row>
    <row r="80" spans="1:25" ht="24" customHeight="1">
      <c r="A80" s="187" t="s">
        <v>83</v>
      </c>
      <c r="B80" s="163">
        <v>230</v>
      </c>
      <c r="C80" s="163">
        <v>2271</v>
      </c>
      <c r="D80" s="163">
        <v>6121</v>
      </c>
      <c r="E80" s="164">
        <v>1</v>
      </c>
      <c r="F80" s="164">
        <v>5055000000</v>
      </c>
      <c r="G80" s="165" t="s">
        <v>5</v>
      </c>
      <c r="H80" s="165" t="s">
        <v>442</v>
      </c>
      <c r="I80" s="165" t="s">
        <v>15</v>
      </c>
      <c r="J80" s="165">
        <v>400</v>
      </c>
      <c r="K80" s="165" t="s">
        <v>306</v>
      </c>
      <c r="L80" s="164">
        <v>2020</v>
      </c>
      <c r="M80" s="164">
        <v>2021</v>
      </c>
      <c r="N80" s="166">
        <v>0</v>
      </c>
      <c r="O80" s="166">
        <v>9228610</v>
      </c>
      <c r="P80" s="166">
        <v>0</v>
      </c>
      <c r="Q80" s="166">
        <v>8865610</v>
      </c>
      <c r="R80" s="166">
        <v>363000</v>
      </c>
      <c r="S80" s="164"/>
      <c r="T80" s="166">
        <v>0</v>
      </c>
      <c r="U80" s="166">
        <v>363000</v>
      </c>
      <c r="V80" s="166">
        <v>0</v>
      </c>
      <c r="W80" s="166">
        <v>0</v>
      </c>
      <c r="X80" s="166">
        <v>0</v>
      </c>
      <c r="Y80" s="188">
        <v>0</v>
      </c>
    </row>
    <row r="81" spans="1:25" ht="24" customHeight="1">
      <c r="A81" s="187" t="s">
        <v>146</v>
      </c>
      <c r="B81" s="163">
        <v>230</v>
      </c>
      <c r="C81" s="163">
        <v>2271</v>
      </c>
      <c r="D81" s="163">
        <v>6121</v>
      </c>
      <c r="E81" s="164">
        <v>1</v>
      </c>
      <c r="F81" s="164">
        <v>3245000000</v>
      </c>
      <c r="G81" s="165" t="s">
        <v>5</v>
      </c>
      <c r="H81" s="165" t="s">
        <v>446</v>
      </c>
      <c r="I81" s="165" t="s">
        <v>258</v>
      </c>
      <c r="J81" s="165">
        <v>400</v>
      </c>
      <c r="K81" s="165" t="s">
        <v>306</v>
      </c>
      <c r="L81" s="164">
        <v>2017</v>
      </c>
      <c r="M81" s="164">
        <v>2024</v>
      </c>
      <c r="N81" s="166">
        <v>0</v>
      </c>
      <c r="O81" s="166">
        <v>84470100</v>
      </c>
      <c r="P81" s="166">
        <v>411400</v>
      </c>
      <c r="Q81" s="166">
        <v>0</v>
      </c>
      <c r="R81" s="166">
        <v>1416000</v>
      </c>
      <c r="S81" s="164"/>
      <c r="T81" s="166">
        <v>0</v>
      </c>
      <c r="U81" s="166">
        <v>1416000</v>
      </c>
      <c r="V81" s="166">
        <v>0</v>
      </c>
      <c r="W81" s="166">
        <v>0</v>
      </c>
      <c r="X81" s="166">
        <v>0</v>
      </c>
      <c r="Y81" s="188">
        <v>0</v>
      </c>
    </row>
    <row r="82" spans="1:25" ht="24" customHeight="1" thickBot="1">
      <c r="A82" s="189" t="s">
        <v>200</v>
      </c>
      <c r="B82" s="190">
        <v>230</v>
      </c>
      <c r="C82" s="190">
        <v>2271</v>
      </c>
      <c r="D82" s="190">
        <v>6121</v>
      </c>
      <c r="E82" s="191">
        <v>1</v>
      </c>
      <c r="F82" s="191">
        <v>3263000000</v>
      </c>
      <c r="G82" s="192" t="s">
        <v>5</v>
      </c>
      <c r="H82" s="192" t="s">
        <v>484</v>
      </c>
      <c r="I82" s="192" t="s">
        <v>10</v>
      </c>
      <c r="J82" s="192">
        <v>400</v>
      </c>
      <c r="K82" s="192" t="s">
        <v>342</v>
      </c>
      <c r="L82" s="191">
        <v>2018</v>
      </c>
      <c r="M82" s="191">
        <v>2028</v>
      </c>
      <c r="N82" s="193">
        <v>0</v>
      </c>
      <c r="O82" s="193">
        <v>18491128</v>
      </c>
      <c r="P82" s="193">
        <v>301895</v>
      </c>
      <c r="Q82" s="193">
        <v>1765233</v>
      </c>
      <c r="R82" s="193">
        <v>1924000</v>
      </c>
      <c r="S82" s="191"/>
      <c r="T82" s="193">
        <v>1924000</v>
      </c>
      <c r="U82" s="193">
        <v>0</v>
      </c>
      <c r="V82" s="193">
        <v>0</v>
      </c>
      <c r="W82" s="193">
        <v>0</v>
      </c>
      <c r="X82" s="193">
        <v>0</v>
      </c>
      <c r="Y82" s="194">
        <v>0</v>
      </c>
    </row>
    <row r="83" spans="1:25" ht="24" customHeight="1" thickBot="1">
      <c r="A83" s="121"/>
      <c r="B83" s="121"/>
      <c r="C83" s="121"/>
      <c r="D83" s="121"/>
      <c r="E83" s="121"/>
      <c r="F83" s="121"/>
      <c r="G83" s="121"/>
      <c r="H83" s="498" t="s">
        <v>515</v>
      </c>
      <c r="I83" s="498"/>
      <c r="J83" s="498"/>
      <c r="K83" s="498"/>
      <c r="L83" s="498"/>
      <c r="M83" s="124"/>
      <c r="N83" s="124"/>
      <c r="O83" s="86">
        <f aca="true" t="shared" si="5" ref="O83:Y83">SUM(O78:O82)</f>
        <v>169687591</v>
      </c>
      <c r="P83" s="87">
        <f t="shared" si="5"/>
        <v>1620444</v>
      </c>
      <c r="Q83" s="87">
        <f t="shared" si="5"/>
        <v>11409447</v>
      </c>
      <c r="R83" s="87">
        <f t="shared" si="5"/>
        <v>49515000</v>
      </c>
      <c r="S83" s="87">
        <f t="shared" si="5"/>
        <v>0</v>
      </c>
      <c r="T83" s="87">
        <f t="shared" si="5"/>
        <v>3090000</v>
      </c>
      <c r="U83" s="87">
        <f t="shared" si="5"/>
        <v>3779000</v>
      </c>
      <c r="V83" s="87">
        <f t="shared" si="5"/>
        <v>42646000</v>
      </c>
      <c r="W83" s="87">
        <f t="shared" si="5"/>
        <v>0</v>
      </c>
      <c r="X83" s="87">
        <f t="shared" si="5"/>
        <v>0</v>
      </c>
      <c r="Y83" s="87">
        <f t="shared" si="5"/>
        <v>0</v>
      </c>
    </row>
    <row r="84" spans="1:25" s="82" customFormat="1" ht="24" customHeight="1" thickBot="1">
      <c r="A84" s="121"/>
      <c r="B84" s="121"/>
      <c r="C84" s="91" t="s">
        <v>516</v>
      </c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5" s="82" customFormat="1" ht="24" customHeight="1">
      <c r="A85" s="181" t="s">
        <v>73</v>
      </c>
      <c r="B85" s="182">
        <v>230</v>
      </c>
      <c r="C85" s="182">
        <v>2310</v>
      </c>
      <c r="D85" s="182">
        <v>6121</v>
      </c>
      <c r="E85" s="183">
        <v>1</v>
      </c>
      <c r="F85" s="183">
        <v>7231000000</v>
      </c>
      <c r="G85" s="184" t="s">
        <v>5</v>
      </c>
      <c r="H85" s="184" t="s">
        <v>344</v>
      </c>
      <c r="I85" s="184" t="s">
        <v>8</v>
      </c>
      <c r="J85" s="184">
        <v>400</v>
      </c>
      <c r="K85" s="184" t="s">
        <v>342</v>
      </c>
      <c r="L85" s="183">
        <v>2020</v>
      </c>
      <c r="M85" s="183">
        <v>2021</v>
      </c>
      <c r="N85" s="185">
        <v>0</v>
      </c>
      <c r="O85" s="185">
        <v>1400000</v>
      </c>
      <c r="P85" s="185">
        <v>0</v>
      </c>
      <c r="Q85" s="185">
        <v>900000</v>
      </c>
      <c r="R85" s="185">
        <v>500000</v>
      </c>
      <c r="S85" s="183"/>
      <c r="T85" s="185">
        <v>0</v>
      </c>
      <c r="U85" s="185">
        <v>87000</v>
      </c>
      <c r="V85" s="185">
        <v>0</v>
      </c>
      <c r="W85" s="185">
        <v>413000</v>
      </c>
      <c r="X85" s="185">
        <v>0</v>
      </c>
      <c r="Y85" s="186">
        <v>0</v>
      </c>
    </row>
    <row r="86" spans="1:25" ht="24" customHeight="1">
      <c r="A86" s="197" t="s">
        <v>81</v>
      </c>
      <c r="B86" s="171">
        <v>230</v>
      </c>
      <c r="C86" s="171">
        <v>2310</v>
      </c>
      <c r="D86" s="171">
        <v>6121</v>
      </c>
      <c r="E86" s="172">
        <v>2</v>
      </c>
      <c r="F86" s="172">
        <v>7366000000</v>
      </c>
      <c r="G86" s="173" t="s">
        <v>5</v>
      </c>
      <c r="H86" s="173" t="s">
        <v>345</v>
      </c>
      <c r="I86" s="173" t="s">
        <v>18</v>
      </c>
      <c r="J86" s="173">
        <v>400</v>
      </c>
      <c r="K86" s="173" t="s">
        <v>342</v>
      </c>
      <c r="L86" s="172">
        <v>2019</v>
      </c>
      <c r="M86" s="172">
        <v>2025</v>
      </c>
      <c r="N86" s="174">
        <v>0</v>
      </c>
      <c r="O86" s="174">
        <v>2870000</v>
      </c>
      <c r="P86" s="174">
        <v>0</v>
      </c>
      <c r="Q86" s="174">
        <v>435000</v>
      </c>
      <c r="R86" s="174">
        <v>835000</v>
      </c>
      <c r="S86" s="172"/>
      <c r="T86" s="174">
        <v>435000</v>
      </c>
      <c r="U86" s="174">
        <v>70000</v>
      </c>
      <c r="V86" s="174">
        <v>0</v>
      </c>
      <c r="W86" s="174">
        <v>330000</v>
      </c>
      <c r="X86" s="174">
        <v>0</v>
      </c>
      <c r="Y86" s="198">
        <v>0</v>
      </c>
    </row>
    <row r="87" spans="1:25" ht="24" customHeight="1">
      <c r="A87" s="187" t="s">
        <v>75</v>
      </c>
      <c r="B87" s="163">
        <v>230</v>
      </c>
      <c r="C87" s="163">
        <v>2310</v>
      </c>
      <c r="D87" s="163">
        <v>6121</v>
      </c>
      <c r="E87" s="164">
        <v>1</v>
      </c>
      <c r="F87" s="164">
        <v>7233000000</v>
      </c>
      <c r="G87" s="165" t="s">
        <v>5</v>
      </c>
      <c r="H87" s="165" t="s">
        <v>346</v>
      </c>
      <c r="I87" s="165" t="s">
        <v>33</v>
      </c>
      <c r="J87" s="165">
        <v>400</v>
      </c>
      <c r="K87" s="165" t="s">
        <v>342</v>
      </c>
      <c r="L87" s="164">
        <v>2019</v>
      </c>
      <c r="M87" s="164">
        <v>2025</v>
      </c>
      <c r="N87" s="166">
        <v>0</v>
      </c>
      <c r="O87" s="166">
        <v>1527000</v>
      </c>
      <c r="P87" s="166">
        <v>0</v>
      </c>
      <c r="Q87" s="166">
        <v>0</v>
      </c>
      <c r="R87" s="166">
        <v>327000</v>
      </c>
      <c r="S87" s="164"/>
      <c r="T87" s="166">
        <v>0</v>
      </c>
      <c r="U87" s="166">
        <v>57000</v>
      </c>
      <c r="V87" s="166">
        <v>0</v>
      </c>
      <c r="W87" s="166">
        <v>270000</v>
      </c>
      <c r="X87" s="166">
        <v>0</v>
      </c>
      <c r="Y87" s="188">
        <v>0</v>
      </c>
    </row>
    <row r="88" spans="1:25" ht="24" customHeight="1">
      <c r="A88" s="187" t="s">
        <v>76</v>
      </c>
      <c r="B88" s="163">
        <v>230</v>
      </c>
      <c r="C88" s="163">
        <v>2310</v>
      </c>
      <c r="D88" s="163">
        <v>6121</v>
      </c>
      <c r="E88" s="164">
        <v>1</v>
      </c>
      <c r="F88" s="164">
        <v>7234000000</v>
      </c>
      <c r="G88" s="165" t="s">
        <v>5</v>
      </c>
      <c r="H88" s="165" t="s">
        <v>347</v>
      </c>
      <c r="I88" s="165" t="s">
        <v>18</v>
      </c>
      <c r="J88" s="165">
        <v>400</v>
      </c>
      <c r="K88" s="165" t="s">
        <v>342</v>
      </c>
      <c r="L88" s="164">
        <v>2020</v>
      </c>
      <c r="M88" s="164">
        <v>2024</v>
      </c>
      <c r="N88" s="166">
        <v>0</v>
      </c>
      <c r="O88" s="166">
        <v>2000000</v>
      </c>
      <c r="P88" s="166">
        <v>0</v>
      </c>
      <c r="Q88" s="166">
        <v>0</v>
      </c>
      <c r="R88" s="166">
        <v>500000</v>
      </c>
      <c r="S88" s="164"/>
      <c r="T88" s="166">
        <v>0</v>
      </c>
      <c r="U88" s="166">
        <v>87000</v>
      </c>
      <c r="V88" s="166">
        <v>0</v>
      </c>
      <c r="W88" s="166">
        <v>413000</v>
      </c>
      <c r="X88" s="166">
        <v>0</v>
      </c>
      <c r="Y88" s="188">
        <v>0</v>
      </c>
    </row>
    <row r="89" spans="1:25" ht="24" customHeight="1">
      <c r="A89" s="187" t="s">
        <v>693</v>
      </c>
      <c r="B89" s="163">
        <v>230</v>
      </c>
      <c r="C89" s="163">
        <v>2310</v>
      </c>
      <c r="D89" s="163">
        <v>6121</v>
      </c>
      <c r="E89" s="164">
        <v>1</v>
      </c>
      <c r="F89" s="164">
        <v>7236000000</v>
      </c>
      <c r="G89" s="165" t="s">
        <v>5</v>
      </c>
      <c r="H89" s="165" t="s">
        <v>348</v>
      </c>
      <c r="I89" s="165" t="s">
        <v>18</v>
      </c>
      <c r="J89" s="165">
        <v>400</v>
      </c>
      <c r="K89" s="165" t="s">
        <v>342</v>
      </c>
      <c r="L89" s="164">
        <v>2020</v>
      </c>
      <c r="M89" s="164">
        <v>2025</v>
      </c>
      <c r="N89" s="166">
        <v>0</v>
      </c>
      <c r="O89" s="166">
        <v>3428000</v>
      </c>
      <c r="P89" s="166">
        <v>0</v>
      </c>
      <c r="Q89" s="166">
        <v>1000000</v>
      </c>
      <c r="R89" s="166">
        <v>428000</v>
      </c>
      <c r="S89" s="164"/>
      <c r="T89" s="166">
        <v>0</v>
      </c>
      <c r="U89" s="166">
        <v>75000</v>
      </c>
      <c r="V89" s="166">
        <v>0</v>
      </c>
      <c r="W89" s="166">
        <v>353000</v>
      </c>
      <c r="X89" s="166">
        <v>0</v>
      </c>
      <c r="Y89" s="188">
        <v>0</v>
      </c>
    </row>
    <row r="90" spans="1:25" ht="24" customHeight="1">
      <c r="A90" s="187" t="s">
        <v>72</v>
      </c>
      <c r="B90" s="163">
        <v>230</v>
      </c>
      <c r="C90" s="163">
        <v>2310</v>
      </c>
      <c r="D90" s="163">
        <v>6121</v>
      </c>
      <c r="E90" s="164">
        <v>1</v>
      </c>
      <c r="F90" s="164">
        <v>7342000000</v>
      </c>
      <c r="G90" s="165" t="s">
        <v>5</v>
      </c>
      <c r="H90" s="165" t="s">
        <v>694</v>
      </c>
      <c r="I90" s="165" t="s">
        <v>695</v>
      </c>
      <c r="J90" s="165">
        <v>400</v>
      </c>
      <c r="K90" s="165" t="s">
        <v>342</v>
      </c>
      <c r="L90" s="164">
        <v>2020</v>
      </c>
      <c r="M90" s="164">
        <v>2024</v>
      </c>
      <c r="N90" s="166">
        <v>0</v>
      </c>
      <c r="O90" s="166">
        <v>3500000</v>
      </c>
      <c r="P90" s="166">
        <v>0</v>
      </c>
      <c r="Q90" s="166">
        <v>0</v>
      </c>
      <c r="R90" s="166">
        <v>500000</v>
      </c>
      <c r="S90" s="164"/>
      <c r="T90" s="166">
        <v>0</v>
      </c>
      <c r="U90" s="166">
        <v>87000</v>
      </c>
      <c r="V90" s="166">
        <v>0</v>
      </c>
      <c r="W90" s="166">
        <v>413000</v>
      </c>
      <c r="X90" s="166">
        <v>0</v>
      </c>
      <c r="Y90" s="188">
        <v>0</v>
      </c>
    </row>
    <row r="91" spans="1:25" ht="24" customHeight="1">
      <c r="A91" s="187" t="s">
        <v>74</v>
      </c>
      <c r="B91" s="163">
        <v>230</v>
      </c>
      <c r="C91" s="163">
        <v>2310</v>
      </c>
      <c r="D91" s="163">
        <v>6121</v>
      </c>
      <c r="E91" s="164">
        <v>1</v>
      </c>
      <c r="F91" s="164">
        <v>7232000000</v>
      </c>
      <c r="G91" s="165" t="s">
        <v>5</v>
      </c>
      <c r="H91" s="165" t="s">
        <v>696</v>
      </c>
      <c r="I91" s="165" t="s">
        <v>18</v>
      </c>
      <c r="J91" s="165">
        <v>400</v>
      </c>
      <c r="K91" s="165" t="s">
        <v>342</v>
      </c>
      <c r="L91" s="164">
        <v>2019</v>
      </c>
      <c r="M91" s="164">
        <v>2022</v>
      </c>
      <c r="N91" s="166">
        <v>0</v>
      </c>
      <c r="O91" s="166">
        <v>10700000</v>
      </c>
      <c r="P91" s="166">
        <v>6600000</v>
      </c>
      <c r="Q91" s="166">
        <v>900000</v>
      </c>
      <c r="R91" s="166">
        <v>500000</v>
      </c>
      <c r="S91" s="164"/>
      <c r="T91" s="166">
        <v>0</v>
      </c>
      <c r="U91" s="166">
        <v>87000</v>
      </c>
      <c r="V91" s="166">
        <v>0</v>
      </c>
      <c r="W91" s="166">
        <v>413000</v>
      </c>
      <c r="X91" s="166">
        <v>0</v>
      </c>
      <c r="Y91" s="188">
        <v>0</v>
      </c>
    </row>
    <row r="92" spans="1:25" ht="24" customHeight="1">
      <c r="A92" s="197" t="s">
        <v>63</v>
      </c>
      <c r="B92" s="171">
        <v>230</v>
      </c>
      <c r="C92" s="171">
        <v>2310</v>
      </c>
      <c r="D92" s="171">
        <v>6121</v>
      </c>
      <c r="E92" s="172">
        <v>2</v>
      </c>
      <c r="F92" s="172">
        <v>857000000</v>
      </c>
      <c r="G92" s="173" t="s">
        <v>5</v>
      </c>
      <c r="H92" s="173" t="s">
        <v>296</v>
      </c>
      <c r="I92" s="173" t="s">
        <v>14</v>
      </c>
      <c r="J92" s="173">
        <v>400</v>
      </c>
      <c r="K92" s="173" t="s">
        <v>342</v>
      </c>
      <c r="L92" s="172">
        <v>2020</v>
      </c>
      <c r="M92" s="172">
        <v>2023</v>
      </c>
      <c r="N92" s="174">
        <v>0</v>
      </c>
      <c r="O92" s="174">
        <v>527378360</v>
      </c>
      <c r="P92" s="174">
        <v>0</v>
      </c>
      <c r="Q92" s="174">
        <v>11109360</v>
      </c>
      <c r="R92" s="174">
        <v>16269000</v>
      </c>
      <c r="S92" s="172"/>
      <c r="T92" s="174">
        <v>6683000</v>
      </c>
      <c r="U92" s="174">
        <v>623000</v>
      </c>
      <c r="V92" s="174">
        <v>6000000</v>
      </c>
      <c r="W92" s="174">
        <v>2963000</v>
      </c>
      <c r="X92" s="174">
        <v>0</v>
      </c>
      <c r="Y92" s="198">
        <v>0</v>
      </c>
    </row>
    <row r="93" spans="1:25" ht="24" customHeight="1">
      <c r="A93" s="187" t="s">
        <v>71</v>
      </c>
      <c r="B93" s="163">
        <v>230</v>
      </c>
      <c r="C93" s="163">
        <v>2310</v>
      </c>
      <c r="D93" s="163">
        <v>6121</v>
      </c>
      <c r="E93" s="164">
        <v>1</v>
      </c>
      <c r="F93" s="164">
        <v>7341000000</v>
      </c>
      <c r="G93" s="165" t="s">
        <v>5</v>
      </c>
      <c r="H93" s="165" t="s">
        <v>365</v>
      </c>
      <c r="I93" s="165" t="s">
        <v>26</v>
      </c>
      <c r="J93" s="165">
        <v>400</v>
      </c>
      <c r="K93" s="165" t="s">
        <v>342</v>
      </c>
      <c r="L93" s="164">
        <v>2013</v>
      </c>
      <c r="M93" s="164">
        <v>2021</v>
      </c>
      <c r="N93" s="166">
        <v>0</v>
      </c>
      <c r="O93" s="166">
        <v>37160531</v>
      </c>
      <c r="P93" s="166">
        <v>30559545</v>
      </c>
      <c r="Q93" s="166">
        <v>4773986</v>
      </c>
      <c r="R93" s="166">
        <v>1827000</v>
      </c>
      <c r="S93" s="164"/>
      <c r="T93" s="166">
        <v>1050000</v>
      </c>
      <c r="U93" s="166">
        <v>135000</v>
      </c>
      <c r="V93" s="166">
        <v>0</v>
      </c>
      <c r="W93" s="166">
        <v>642000</v>
      </c>
      <c r="X93" s="166">
        <v>0</v>
      </c>
      <c r="Y93" s="188">
        <v>0</v>
      </c>
    </row>
    <row r="94" spans="1:25" ht="24" customHeight="1">
      <c r="A94" s="197" t="s">
        <v>86</v>
      </c>
      <c r="B94" s="171">
        <v>230</v>
      </c>
      <c r="C94" s="171">
        <v>2310</v>
      </c>
      <c r="D94" s="171">
        <v>6121</v>
      </c>
      <c r="E94" s="172">
        <v>2</v>
      </c>
      <c r="F94" s="172">
        <v>7392000000</v>
      </c>
      <c r="G94" s="173" t="s">
        <v>5</v>
      </c>
      <c r="H94" s="173" t="s">
        <v>373</v>
      </c>
      <c r="I94" s="173" t="s">
        <v>10</v>
      </c>
      <c r="J94" s="173">
        <v>400</v>
      </c>
      <c r="K94" s="173" t="s">
        <v>342</v>
      </c>
      <c r="L94" s="172">
        <v>2018</v>
      </c>
      <c r="M94" s="172">
        <v>2025</v>
      </c>
      <c r="N94" s="174">
        <v>0</v>
      </c>
      <c r="O94" s="174">
        <v>4401000</v>
      </c>
      <c r="P94" s="174">
        <v>0</v>
      </c>
      <c r="Q94" s="174">
        <v>413820</v>
      </c>
      <c r="R94" s="174">
        <v>301000</v>
      </c>
      <c r="S94" s="172"/>
      <c r="T94" s="174">
        <v>0</v>
      </c>
      <c r="U94" s="174">
        <v>53000</v>
      </c>
      <c r="V94" s="174">
        <v>0</v>
      </c>
      <c r="W94" s="174">
        <v>248000</v>
      </c>
      <c r="X94" s="174">
        <v>0</v>
      </c>
      <c r="Y94" s="198">
        <v>0</v>
      </c>
    </row>
    <row r="95" spans="1:25" ht="24" customHeight="1">
      <c r="A95" s="187" t="s">
        <v>624</v>
      </c>
      <c r="B95" s="163">
        <v>230</v>
      </c>
      <c r="C95" s="163">
        <v>2310</v>
      </c>
      <c r="D95" s="163">
        <v>6121</v>
      </c>
      <c r="E95" s="164">
        <v>1</v>
      </c>
      <c r="F95" s="164">
        <v>7406000000</v>
      </c>
      <c r="G95" s="165" t="s">
        <v>5</v>
      </c>
      <c r="H95" s="165" t="s">
        <v>625</v>
      </c>
      <c r="I95" s="165" t="s">
        <v>32</v>
      </c>
      <c r="J95" s="165">
        <v>400</v>
      </c>
      <c r="K95" s="165" t="s">
        <v>342</v>
      </c>
      <c r="L95" s="164">
        <v>2019</v>
      </c>
      <c r="M95" s="164">
        <v>2022</v>
      </c>
      <c r="N95" s="166">
        <v>0</v>
      </c>
      <c r="O95" s="166">
        <v>6963850</v>
      </c>
      <c r="P95" s="166">
        <v>344850</v>
      </c>
      <c r="Q95" s="166">
        <v>0</v>
      </c>
      <c r="R95" s="166">
        <v>619000</v>
      </c>
      <c r="S95" s="164"/>
      <c r="T95" s="166">
        <v>309000</v>
      </c>
      <c r="U95" s="166">
        <v>54000</v>
      </c>
      <c r="V95" s="166">
        <v>0</v>
      </c>
      <c r="W95" s="166">
        <v>256000</v>
      </c>
      <c r="X95" s="166">
        <v>0</v>
      </c>
      <c r="Y95" s="188">
        <v>0</v>
      </c>
    </row>
    <row r="96" spans="1:25" ht="24" customHeight="1">
      <c r="A96" s="197" t="s">
        <v>697</v>
      </c>
      <c r="B96" s="171">
        <v>230</v>
      </c>
      <c r="C96" s="171">
        <v>2310</v>
      </c>
      <c r="D96" s="171">
        <v>6121</v>
      </c>
      <c r="E96" s="172">
        <v>2</v>
      </c>
      <c r="F96" s="172">
        <v>7460000000</v>
      </c>
      <c r="G96" s="173" t="s">
        <v>5</v>
      </c>
      <c r="H96" s="173" t="s">
        <v>698</v>
      </c>
      <c r="I96" s="173" t="s">
        <v>15</v>
      </c>
      <c r="J96" s="173">
        <v>400</v>
      </c>
      <c r="K96" s="173" t="s">
        <v>342</v>
      </c>
      <c r="L96" s="172">
        <v>2019</v>
      </c>
      <c r="M96" s="172">
        <v>2023</v>
      </c>
      <c r="N96" s="174">
        <v>0</v>
      </c>
      <c r="O96" s="174">
        <v>10641000</v>
      </c>
      <c r="P96" s="174">
        <v>0</v>
      </c>
      <c r="Q96" s="174">
        <v>0</v>
      </c>
      <c r="R96" s="174">
        <v>501000</v>
      </c>
      <c r="S96" s="172"/>
      <c r="T96" s="174">
        <v>0</v>
      </c>
      <c r="U96" s="174">
        <v>87000</v>
      </c>
      <c r="V96" s="174">
        <v>0</v>
      </c>
      <c r="W96" s="174">
        <v>414000</v>
      </c>
      <c r="X96" s="174">
        <v>0</v>
      </c>
      <c r="Y96" s="198">
        <v>0</v>
      </c>
    </row>
    <row r="97" spans="1:25" ht="24" customHeight="1">
      <c r="A97" s="187" t="s">
        <v>159</v>
      </c>
      <c r="B97" s="163">
        <v>230</v>
      </c>
      <c r="C97" s="163">
        <v>2310</v>
      </c>
      <c r="D97" s="163">
        <v>6121</v>
      </c>
      <c r="E97" s="164">
        <v>1</v>
      </c>
      <c r="F97" s="164">
        <v>7412000000</v>
      </c>
      <c r="G97" s="165" t="s">
        <v>5</v>
      </c>
      <c r="H97" s="165" t="s">
        <v>392</v>
      </c>
      <c r="I97" s="165" t="s">
        <v>8</v>
      </c>
      <c r="J97" s="165">
        <v>400</v>
      </c>
      <c r="K97" s="165" t="s">
        <v>342</v>
      </c>
      <c r="L97" s="164">
        <v>2018</v>
      </c>
      <c r="M97" s="164">
        <v>2021</v>
      </c>
      <c r="N97" s="166">
        <v>0</v>
      </c>
      <c r="O97" s="166">
        <v>2310800</v>
      </c>
      <c r="P97" s="166">
        <v>96800</v>
      </c>
      <c r="Q97" s="166">
        <v>13000</v>
      </c>
      <c r="R97" s="166">
        <v>2201000</v>
      </c>
      <c r="S97" s="164"/>
      <c r="T97" s="166">
        <v>0</v>
      </c>
      <c r="U97" s="166">
        <v>209000</v>
      </c>
      <c r="V97" s="166">
        <v>1000000</v>
      </c>
      <c r="W97" s="166">
        <v>992000</v>
      </c>
      <c r="X97" s="166">
        <v>0</v>
      </c>
      <c r="Y97" s="188">
        <v>0</v>
      </c>
    </row>
    <row r="98" spans="1:25" ht="24" customHeight="1">
      <c r="A98" s="199" t="s">
        <v>64</v>
      </c>
      <c r="B98" s="167">
        <v>230</v>
      </c>
      <c r="C98" s="167">
        <v>2310</v>
      </c>
      <c r="D98" s="167">
        <v>6121</v>
      </c>
      <c r="E98" s="168">
        <v>4</v>
      </c>
      <c r="F98" s="168">
        <v>7025000000</v>
      </c>
      <c r="G98" s="169" t="s">
        <v>5</v>
      </c>
      <c r="H98" s="169" t="s">
        <v>394</v>
      </c>
      <c r="I98" s="169" t="s">
        <v>15</v>
      </c>
      <c r="J98" s="169">
        <v>400</v>
      </c>
      <c r="K98" s="169" t="s">
        <v>342</v>
      </c>
      <c r="L98" s="168">
        <v>2000</v>
      </c>
      <c r="M98" s="168">
        <v>2024</v>
      </c>
      <c r="N98" s="170">
        <v>0</v>
      </c>
      <c r="O98" s="170">
        <v>6858134</v>
      </c>
      <c r="P98" s="170">
        <v>154134</v>
      </c>
      <c r="Q98" s="170">
        <v>0</v>
      </c>
      <c r="R98" s="170">
        <v>514000</v>
      </c>
      <c r="S98" s="168"/>
      <c r="T98" s="170">
        <v>130000</v>
      </c>
      <c r="U98" s="170">
        <v>67000</v>
      </c>
      <c r="V98" s="170">
        <v>0</v>
      </c>
      <c r="W98" s="170">
        <v>317000</v>
      </c>
      <c r="X98" s="170">
        <v>0</v>
      </c>
      <c r="Y98" s="200">
        <v>0</v>
      </c>
    </row>
    <row r="99" spans="1:25" ht="24" customHeight="1">
      <c r="A99" s="197" t="s">
        <v>699</v>
      </c>
      <c r="B99" s="171">
        <v>230</v>
      </c>
      <c r="C99" s="171">
        <v>2310</v>
      </c>
      <c r="D99" s="171">
        <v>6121</v>
      </c>
      <c r="E99" s="172">
        <v>2</v>
      </c>
      <c r="F99" s="172">
        <v>7454000000</v>
      </c>
      <c r="G99" s="173" t="s">
        <v>5</v>
      </c>
      <c r="H99" s="173" t="s">
        <v>700</v>
      </c>
      <c r="I99" s="173" t="s">
        <v>15</v>
      </c>
      <c r="J99" s="173">
        <v>400</v>
      </c>
      <c r="K99" s="173" t="s">
        <v>342</v>
      </c>
      <c r="L99" s="172">
        <v>2019</v>
      </c>
      <c r="M99" s="172">
        <v>2022</v>
      </c>
      <c r="N99" s="174">
        <v>0</v>
      </c>
      <c r="O99" s="174">
        <v>10051000</v>
      </c>
      <c r="P99" s="174">
        <v>0</v>
      </c>
      <c r="Q99" s="174">
        <v>0</v>
      </c>
      <c r="R99" s="174">
        <v>376000</v>
      </c>
      <c r="S99" s="172"/>
      <c r="T99" s="174">
        <v>0</v>
      </c>
      <c r="U99" s="174">
        <v>66000</v>
      </c>
      <c r="V99" s="174">
        <v>0</v>
      </c>
      <c r="W99" s="174">
        <v>310000</v>
      </c>
      <c r="X99" s="174">
        <v>0</v>
      </c>
      <c r="Y99" s="198">
        <v>0</v>
      </c>
    </row>
    <row r="100" spans="1:25" ht="24" customHeight="1">
      <c r="A100" s="187" t="s">
        <v>701</v>
      </c>
      <c r="B100" s="163">
        <v>230</v>
      </c>
      <c r="C100" s="163">
        <v>2310</v>
      </c>
      <c r="D100" s="163">
        <v>6121</v>
      </c>
      <c r="E100" s="164">
        <v>1</v>
      </c>
      <c r="F100" s="164">
        <v>7464000000</v>
      </c>
      <c r="G100" s="165" t="s">
        <v>5</v>
      </c>
      <c r="H100" s="165" t="s">
        <v>702</v>
      </c>
      <c r="I100" s="165" t="s">
        <v>14</v>
      </c>
      <c r="J100" s="165">
        <v>400</v>
      </c>
      <c r="K100" s="165" t="s">
        <v>342</v>
      </c>
      <c r="L100" s="164">
        <v>2018</v>
      </c>
      <c r="M100" s="164">
        <v>2021</v>
      </c>
      <c r="N100" s="166">
        <v>0</v>
      </c>
      <c r="O100" s="166">
        <v>3218720</v>
      </c>
      <c r="P100" s="166">
        <v>0</v>
      </c>
      <c r="Q100" s="166">
        <v>280720</v>
      </c>
      <c r="R100" s="166">
        <v>2938000</v>
      </c>
      <c r="S100" s="164"/>
      <c r="T100" s="166">
        <v>0</v>
      </c>
      <c r="U100" s="166">
        <v>510000</v>
      </c>
      <c r="V100" s="166">
        <v>0</v>
      </c>
      <c r="W100" s="166">
        <v>2428000</v>
      </c>
      <c r="X100" s="166">
        <v>0</v>
      </c>
      <c r="Y100" s="188">
        <v>0</v>
      </c>
    </row>
    <row r="101" spans="1:25" ht="24" customHeight="1">
      <c r="A101" s="187" t="s">
        <v>69</v>
      </c>
      <c r="B101" s="163">
        <v>230</v>
      </c>
      <c r="C101" s="163">
        <v>2310</v>
      </c>
      <c r="D101" s="163">
        <v>6121</v>
      </c>
      <c r="E101" s="164">
        <v>1</v>
      </c>
      <c r="F101" s="164">
        <v>7205000000</v>
      </c>
      <c r="G101" s="165" t="s">
        <v>5</v>
      </c>
      <c r="H101" s="165" t="s">
        <v>402</v>
      </c>
      <c r="I101" s="165" t="s">
        <v>10</v>
      </c>
      <c r="J101" s="165">
        <v>400</v>
      </c>
      <c r="K101" s="165" t="s">
        <v>342</v>
      </c>
      <c r="L101" s="164">
        <v>2005</v>
      </c>
      <c r="M101" s="164">
        <v>2024</v>
      </c>
      <c r="N101" s="166">
        <v>0</v>
      </c>
      <c r="O101" s="166">
        <v>6640000</v>
      </c>
      <c r="P101" s="166">
        <v>214200</v>
      </c>
      <c r="Q101" s="166">
        <v>200000</v>
      </c>
      <c r="R101" s="166">
        <v>300000</v>
      </c>
      <c r="S101" s="164"/>
      <c r="T101" s="166">
        <v>300000</v>
      </c>
      <c r="U101" s="166">
        <v>0</v>
      </c>
      <c r="V101" s="166">
        <v>0</v>
      </c>
      <c r="W101" s="166">
        <v>0</v>
      </c>
      <c r="X101" s="166">
        <v>0</v>
      </c>
      <c r="Y101" s="188">
        <v>0</v>
      </c>
    </row>
    <row r="102" spans="1:25" ht="24" customHeight="1">
      <c r="A102" s="187" t="s">
        <v>80</v>
      </c>
      <c r="B102" s="163">
        <v>230</v>
      </c>
      <c r="C102" s="163">
        <v>2310</v>
      </c>
      <c r="D102" s="163">
        <v>6121</v>
      </c>
      <c r="E102" s="164">
        <v>1</v>
      </c>
      <c r="F102" s="164">
        <v>7353000000</v>
      </c>
      <c r="G102" s="165" t="s">
        <v>5</v>
      </c>
      <c r="H102" s="165" t="s">
        <v>405</v>
      </c>
      <c r="I102" s="165" t="s">
        <v>703</v>
      </c>
      <c r="J102" s="165">
        <v>400</v>
      </c>
      <c r="K102" s="165" t="s">
        <v>342</v>
      </c>
      <c r="L102" s="164">
        <v>2006</v>
      </c>
      <c r="M102" s="164">
        <v>2021</v>
      </c>
      <c r="N102" s="166">
        <v>0</v>
      </c>
      <c r="O102" s="166">
        <v>42020209</v>
      </c>
      <c r="P102" s="166">
        <v>24346259</v>
      </c>
      <c r="Q102" s="166">
        <v>13016950</v>
      </c>
      <c r="R102" s="166">
        <v>4657000</v>
      </c>
      <c r="S102" s="164"/>
      <c r="T102" s="166">
        <v>4330000</v>
      </c>
      <c r="U102" s="166">
        <v>57000</v>
      </c>
      <c r="V102" s="166">
        <v>0</v>
      </c>
      <c r="W102" s="166">
        <v>270000</v>
      </c>
      <c r="X102" s="166">
        <v>0</v>
      </c>
      <c r="Y102" s="188">
        <v>0</v>
      </c>
    </row>
    <row r="103" spans="1:25" ht="31.5">
      <c r="A103" s="187" t="s">
        <v>82</v>
      </c>
      <c r="B103" s="163">
        <v>230</v>
      </c>
      <c r="C103" s="163">
        <v>2310</v>
      </c>
      <c r="D103" s="163">
        <v>6121</v>
      </c>
      <c r="E103" s="164">
        <v>1</v>
      </c>
      <c r="F103" s="164">
        <v>7376000000</v>
      </c>
      <c r="G103" s="165" t="s">
        <v>5</v>
      </c>
      <c r="H103" s="165" t="s">
        <v>406</v>
      </c>
      <c r="I103" s="165" t="s">
        <v>8</v>
      </c>
      <c r="J103" s="165">
        <v>400</v>
      </c>
      <c r="K103" s="165" t="s">
        <v>342</v>
      </c>
      <c r="L103" s="164">
        <v>2017</v>
      </c>
      <c r="M103" s="164">
        <v>2023</v>
      </c>
      <c r="N103" s="166">
        <v>0</v>
      </c>
      <c r="O103" s="166">
        <v>17611550</v>
      </c>
      <c r="P103" s="166">
        <v>199650</v>
      </c>
      <c r="Q103" s="166">
        <v>108900</v>
      </c>
      <c r="R103" s="166">
        <v>1501000</v>
      </c>
      <c r="S103" s="164"/>
      <c r="T103" s="166">
        <v>0</v>
      </c>
      <c r="U103" s="166">
        <v>261000</v>
      </c>
      <c r="V103" s="166">
        <v>0</v>
      </c>
      <c r="W103" s="166">
        <v>1240000</v>
      </c>
      <c r="X103" s="166">
        <v>0</v>
      </c>
      <c r="Y103" s="188">
        <v>0</v>
      </c>
    </row>
    <row r="104" spans="1:25" ht="24" customHeight="1">
      <c r="A104" s="197" t="s">
        <v>158</v>
      </c>
      <c r="B104" s="171">
        <v>230</v>
      </c>
      <c r="C104" s="171">
        <v>2310</v>
      </c>
      <c r="D104" s="171">
        <v>6121</v>
      </c>
      <c r="E104" s="172">
        <v>2</v>
      </c>
      <c r="F104" s="172">
        <v>7410000000</v>
      </c>
      <c r="G104" s="173" t="s">
        <v>5</v>
      </c>
      <c r="H104" s="173" t="s">
        <v>324</v>
      </c>
      <c r="I104" s="173" t="s">
        <v>23</v>
      </c>
      <c r="J104" s="173">
        <v>400</v>
      </c>
      <c r="K104" s="173" t="s">
        <v>342</v>
      </c>
      <c r="L104" s="172">
        <v>2018</v>
      </c>
      <c r="M104" s="172">
        <v>2022</v>
      </c>
      <c r="N104" s="174">
        <v>0</v>
      </c>
      <c r="O104" s="174">
        <v>5040100</v>
      </c>
      <c r="P104" s="174">
        <v>364000</v>
      </c>
      <c r="Q104" s="174">
        <v>334000</v>
      </c>
      <c r="R104" s="174">
        <v>20000</v>
      </c>
      <c r="S104" s="172"/>
      <c r="T104" s="174">
        <v>20000</v>
      </c>
      <c r="U104" s="174">
        <v>0</v>
      </c>
      <c r="V104" s="174">
        <v>0</v>
      </c>
      <c r="W104" s="174">
        <v>0</v>
      </c>
      <c r="X104" s="174">
        <v>0</v>
      </c>
      <c r="Y104" s="198">
        <v>0</v>
      </c>
    </row>
    <row r="105" spans="1:25" ht="24" customHeight="1">
      <c r="A105" s="197" t="s">
        <v>156</v>
      </c>
      <c r="B105" s="171">
        <v>230</v>
      </c>
      <c r="C105" s="171">
        <v>2310</v>
      </c>
      <c r="D105" s="171">
        <v>6121</v>
      </c>
      <c r="E105" s="172">
        <v>2</v>
      </c>
      <c r="F105" s="172">
        <v>7407000000</v>
      </c>
      <c r="G105" s="173" t="s">
        <v>5</v>
      </c>
      <c r="H105" s="173" t="s">
        <v>411</v>
      </c>
      <c r="I105" s="173" t="s">
        <v>8</v>
      </c>
      <c r="J105" s="173">
        <v>400</v>
      </c>
      <c r="K105" s="173" t="s">
        <v>342</v>
      </c>
      <c r="L105" s="172">
        <v>2018</v>
      </c>
      <c r="M105" s="172">
        <v>2022</v>
      </c>
      <c r="N105" s="174">
        <v>0</v>
      </c>
      <c r="O105" s="174">
        <v>566000</v>
      </c>
      <c r="P105" s="174">
        <v>182000</v>
      </c>
      <c r="Q105" s="174">
        <v>15000</v>
      </c>
      <c r="R105" s="174">
        <v>146000</v>
      </c>
      <c r="S105" s="172"/>
      <c r="T105" s="174">
        <v>141000</v>
      </c>
      <c r="U105" s="174">
        <v>1000</v>
      </c>
      <c r="V105" s="174">
        <v>0</v>
      </c>
      <c r="W105" s="174">
        <v>4000</v>
      </c>
      <c r="X105" s="174">
        <v>0</v>
      </c>
      <c r="Y105" s="198">
        <v>0</v>
      </c>
    </row>
    <row r="106" spans="1:25" ht="24" customHeight="1">
      <c r="A106" s="197" t="s">
        <v>704</v>
      </c>
      <c r="B106" s="171">
        <v>230</v>
      </c>
      <c r="C106" s="171">
        <v>2310</v>
      </c>
      <c r="D106" s="171">
        <v>6121</v>
      </c>
      <c r="E106" s="172">
        <v>2</v>
      </c>
      <c r="F106" s="172">
        <v>7455000000</v>
      </c>
      <c r="G106" s="173" t="s">
        <v>5</v>
      </c>
      <c r="H106" s="173" t="s">
        <v>705</v>
      </c>
      <c r="I106" s="173" t="s">
        <v>15</v>
      </c>
      <c r="J106" s="173">
        <v>400</v>
      </c>
      <c r="K106" s="173" t="s">
        <v>342</v>
      </c>
      <c r="L106" s="172">
        <v>2019</v>
      </c>
      <c r="M106" s="172">
        <v>2022</v>
      </c>
      <c r="N106" s="174">
        <v>0</v>
      </c>
      <c r="O106" s="174">
        <v>10051000</v>
      </c>
      <c r="P106" s="174">
        <v>0</v>
      </c>
      <c r="Q106" s="174">
        <v>0</v>
      </c>
      <c r="R106" s="174">
        <v>376000</v>
      </c>
      <c r="S106" s="172"/>
      <c r="T106" s="174">
        <v>0</v>
      </c>
      <c r="U106" s="174">
        <v>66000</v>
      </c>
      <c r="V106" s="174">
        <v>0</v>
      </c>
      <c r="W106" s="174">
        <v>310000</v>
      </c>
      <c r="X106" s="174">
        <v>0</v>
      </c>
      <c r="Y106" s="198">
        <v>0</v>
      </c>
    </row>
    <row r="107" spans="1:25" ht="24" customHeight="1">
      <c r="A107" s="187" t="s">
        <v>210</v>
      </c>
      <c r="B107" s="163">
        <v>230</v>
      </c>
      <c r="C107" s="163">
        <v>2310</v>
      </c>
      <c r="D107" s="163">
        <v>6121</v>
      </c>
      <c r="E107" s="164">
        <v>1</v>
      </c>
      <c r="F107" s="164">
        <v>7428000000</v>
      </c>
      <c r="G107" s="165" t="s">
        <v>5</v>
      </c>
      <c r="H107" s="165" t="s">
        <v>420</v>
      </c>
      <c r="I107" s="165" t="s">
        <v>14</v>
      </c>
      <c r="J107" s="165">
        <v>400</v>
      </c>
      <c r="K107" s="165" t="s">
        <v>342</v>
      </c>
      <c r="L107" s="164">
        <v>2019</v>
      </c>
      <c r="M107" s="164">
        <v>2022</v>
      </c>
      <c r="N107" s="166">
        <v>0</v>
      </c>
      <c r="O107" s="166">
        <v>42221000</v>
      </c>
      <c r="P107" s="166">
        <v>1720000</v>
      </c>
      <c r="Q107" s="166">
        <v>300000</v>
      </c>
      <c r="R107" s="166">
        <v>201000</v>
      </c>
      <c r="S107" s="164"/>
      <c r="T107" s="166">
        <v>0</v>
      </c>
      <c r="U107" s="166">
        <v>35000</v>
      </c>
      <c r="V107" s="166">
        <v>0</v>
      </c>
      <c r="W107" s="166">
        <v>166000</v>
      </c>
      <c r="X107" s="166">
        <v>0</v>
      </c>
      <c r="Y107" s="188">
        <v>0</v>
      </c>
    </row>
    <row r="108" spans="1:25" ht="31.5">
      <c r="A108" s="187" t="s">
        <v>109</v>
      </c>
      <c r="B108" s="163">
        <v>230</v>
      </c>
      <c r="C108" s="163">
        <v>2310</v>
      </c>
      <c r="D108" s="163">
        <v>6121</v>
      </c>
      <c r="E108" s="164">
        <v>1</v>
      </c>
      <c r="F108" s="164">
        <v>7095000000</v>
      </c>
      <c r="G108" s="165" t="s">
        <v>5</v>
      </c>
      <c r="H108" s="165" t="s">
        <v>428</v>
      </c>
      <c r="I108" s="165" t="s">
        <v>30</v>
      </c>
      <c r="J108" s="165">
        <v>400</v>
      </c>
      <c r="K108" s="165" t="s">
        <v>342</v>
      </c>
      <c r="L108" s="164">
        <v>2003</v>
      </c>
      <c r="M108" s="164">
        <v>2022</v>
      </c>
      <c r="N108" s="166">
        <v>0</v>
      </c>
      <c r="O108" s="166">
        <v>15227000</v>
      </c>
      <c r="P108" s="166">
        <v>0</v>
      </c>
      <c r="Q108" s="166">
        <v>6825000</v>
      </c>
      <c r="R108" s="166">
        <v>8402000</v>
      </c>
      <c r="S108" s="164"/>
      <c r="T108" s="166">
        <v>1600000</v>
      </c>
      <c r="U108" s="166">
        <v>487000</v>
      </c>
      <c r="V108" s="166">
        <v>4000000</v>
      </c>
      <c r="W108" s="166">
        <v>2315000</v>
      </c>
      <c r="X108" s="166">
        <v>0</v>
      </c>
      <c r="Y108" s="188">
        <v>0</v>
      </c>
    </row>
    <row r="109" spans="1:25" ht="24" customHeight="1">
      <c r="A109" s="187" t="s">
        <v>205</v>
      </c>
      <c r="B109" s="163">
        <v>230</v>
      </c>
      <c r="C109" s="163">
        <v>2310</v>
      </c>
      <c r="D109" s="163">
        <v>6121</v>
      </c>
      <c r="E109" s="164">
        <v>1</v>
      </c>
      <c r="F109" s="164">
        <v>7436000000</v>
      </c>
      <c r="G109" s="165" t="s">
        <v>5</v>
      </c>
      <c r="H109" s="165" t="s">
        <v>433</v>
      </c>
      <c r="I109" s="165" t="s">
        <v>14</v>
      </c>
      <c r="J109" s="165">
        <v>400</v>
      </c>
      <c r="K109" s="165" t="s">
        <v>342</v>
      </c>
      <c r="L109" s="164">
        <v>2018</v>
      </c>
      <c r="M109" s="164">
        <v>2022</v>
      </c>
      <c r="N109" s="166">
        <v>0</v>
      </c>
      <c r="O109" s="166">
        <v>5615500</v>
      </c>
      <c r="P109" s="166">
        <v>0</v>
      </c>
      <c r="Q109" s="166">
        <v>181500</v>
      </c>
      <c r="R109" s="166">
        <v>159000</v>
      </c>
      <c r="S109" s="164"/>
      <c r="T109" s="166">
        <v>18000</v>
      </c>
      <c r="U109" s="166">
        <v>25000</v>
      </c>
      <c r="V109" s="166">
        <v>0</v>
      </c>
      <c r="W109" s="166">
        <v>116000</v>
      </c>
      <c r="X109" s="166">
        <v>0</v>
      </c>
      <c r="Y109" s="188">
        <v>0</v>
      </c>
    </row>
    <row r="110" spans="1:25" ht="24" customHeight="1">
      <c r="A110" s="187" t="s">
        <v>626</v>
      </c>
      <c r="B110" s="163">
        <v>230</v>
      </c>
      <c r="C110" s="163">
        <v>2310</v>
      </c>
      <c r="D110" s="163">
        <v>6121</v>
      </c>
      <c r="E110" s="164">
        <v>1</v>
      </c>
      <c r="F110" s="164">
        <v>7405000000</v>
      </c>
      <c r="G110" s="165" t="s">
        <v>5</v>
      </c>
      <c r="H110" s="165" t="s">
        <v>627</v>
      </c>
      <c r="I110" s="165" t="s">
        <v>23</v>
      </c>
      <c r="J110" s="165">
        <v>400</v>
      </c>
      <c r="K110" s="165" t="s">
        <v>342</v>
      </c>
      <c r="L110" s="164">
        <v>2019</v>
      </c>
      <c r="M110" s="164">
        <v>2022</v>
      </c>
      <c r="N110" s="166">
        <v>0</v>
      </c>
      <c r="O110" s="166">
        <v>904400</v>
      </c>
      <c r="P110" s="166">
        <v>0</v>
      </c>
      <c r="Q110" s="166">
        <v>290400</v>
      </c>
      <c r="R110" s="166">
        <v>614000</v>
      </c>
      <c r="S110" s="164"/>
      <c r="T110" s="166">
        <v>9000</v>
      </c>
      <c r="U110" s="166">
        <v>105000</v>
      </c>
      <c r="V110" s="166">
        <v>0</v>
      </c>
      <c r="W110" s="166">
        <v>500000</v>
      </c>
      <c r="X110" s="166">
        <v>0</v>
      </c>
      <c r="Y110" s="188">
        <v>0</v>
      </c>
    </row>
    <row r="111" spans="1:25" ht="24" customHeight="1">
      <c r="A111" s="197" t="s">
        <v>706</v>
      </c>
      <c r="B111" s="171">
        <v>230</v>
      </c>
      <c r="C111" s="171">
        <v>2310</v>
      </c>
      <c r="D111" s="171">
        <v>6121</v>
      </c>
      <c r="E111" s="172">
        <v>2</v>
      </c>
      <c r="F111" s="172">
        <v>7458000000</v>
      </c>
      <c r="G111" s="173" t="s">
        <v>5</v>
      </c>
      <c r="H111" s="173" t="s">
        <v>707</v>
      </c>
      <c r="I111" s="173" t="s">
        <v>14</v>
      </c>
      <c r="J111" s="173">
        <v>400</v>
      </c>
      <c r="K111" s="173" t="s">
        <v>342</v>
      </c>
      <c r="L111" s="172">
        <v>2019</v>
      </c>
      <c r="M111" s="172">
        <v>2023</v>
      </c>
      <c r="N111" s="174">
        <v>0</v>
      </c>
      <c r="O111" s="174">
        <v>10142000</v>
      </c>
      <c r="P111" s="174">
        <v>0</v>
      </c>
      <c r="Q111" s="174">
        <v>0</v>
      </c>
      <c r="R111" s="174">
        <v>192000</v>
      </c>
      <c r="S111" s="172"/>
      <c r="T111" s="174">
        <v>0</v>
      </c>
      <c r="U111" s="174">
        <v>34000</v>
      </c>
      <c r="V111" s="174">
        <v>0</v>
      </c>
      <c r="W111" s="174">
        <v>158000</v>
      </c>
      <c r="X111" s="174">
        <v>0</v>
      </c>
      <c r="Y111" s="198">
        <v>0</v>
      </c>
    </row>
    <row r="112" spans="1:25" ht="24" customHeight="1">
      <c r="A112" s="197" t="s">
        <v>708</v>
      </c>
      <c r="B112" s="171">
        <v>230</v>
      </c>
      <c r="C112" s="171">
        <v>2310</v>
      </c>
      <c r="D112" s="171">
        <v>6121</v>
      </c>
      <c r="E112" s="172">
        <v>2</v>
      </c>
      <c r="F112" s="172">
        <v>7459000000</v>
      </c>
      <c r="G112" s="173" t="s">
        <v>5</v>
      </c>
      <c r="H112" s="173" t="s">
        <v>709</v>
      </c>
      <c r="I112" s="173" t="s">
        <v>14</v>
      </c>
      <c r="J112" s="173">
        <v>400</v>
      </c>
      <c r="K112" s="173" t="s">
        <v>342</v>
      </c>
      <c r="L112" s="172">
        <v>2019</v>
      </c>
      <c r="M112" s="172">
        <v>2022</v>
      </c>
      <c r="N112" s="174">
        <v>0</v>
      </c>
      <c r="O112" s="174">
        <v>10142000</v>
      </c>
      <c r="P112" s="174">
        <v>0</v>
      </c>
      <c r="Q112" s="174">
        <v>0</v>
      </c>
      <c r="R112" s="174">
        <v>192000</v>
      </c>
      <c r="S112" s="172"/>
      <c r="T112" s="174">
        <v>0</v>
      </c>
      <c r="U112" s="174">
        <v>34000</v>
      </c>
      <c r="V112" s="174">
        <v>0</v>
      </c>
      <c r="W112" s="174">
        <v>158000</v>
      </c>
      <c r="X112" s="174">
        <v>0</v>
      </c>
      <c r="Y112" s="198">
        <v>0</v>
      </c>
    </row>
    <row r="113" spans="1:25" ht="24" customHeight="1">
      <c r="A113" s="187" t="s">
        <v>85</v>
      </c>
      <c r="B113" s="163">
        <v>230</v>
      </c>
      <c r="C113" s="163">
        <v>2310</v>
      </c>
      <c r="D113" s="163">
        <v>6121</v>
      </c>
      <c r="E113" s="164">
        <v>1</v>
      </c>
      <c r="F113" s="164">
        <v>7390000000</v>
      </c>
      <c r="G113" s="165" t="s">
        <v>5</v>
      </c>
      <c r="H113" s="165" t="s">
        <v>439</v>
      </c>
      <c r="I113" s="165" t="s">
        <v>14</v>
      </c>
      <c r="J113" s="165">
        <v>400</v>
      </c>
      <c r="K113" s="165" t="s">
        <v>342</v>
      </c>
      <c r="L113" s="164">
        <v>2018</v>
      </c>
      <c r="M113" s="164">
        <v>2021</v>
      </c>
      <c r="N113" s="166">
        <v>0</v>
      </c>
      <c r="O113" s="166">
        <v>247430</v>
      </c>
      <c r="P113" s="166">
        <v>39930</v>
      </c>
      <c r="Q113" s="166">
        <v>181500</v>
      </c>
      <c r="R113" s="166">
        <v>26000</v>
      </c>
      <c r="S113" s="164"/>
      <c r="T113" s="166">
        <v>5000</v>
      </c>
      <c r="U113" s="166">
        <v>4000</v>
      </c>
      <c r="V113" s="166">
        <v>0</v>
      </c>
      <c r="W113" s="166">
        <v>17000</v>
      </c>
      <c r="X113" s="166">
        <v>0</v>
      </c>
      <c r="Y113" s="188">
        <v>0</v>
      </c>
    </row>
    <row r="114" spans="1:25" ht="24" customHeight="1">
      <c r="A114" s="187" t="s">
        <v>79</v>
      </c>
      <c r="B114" s="163">
        <v>230</v>
      </c>
      <c r="C114" s="163">
        <v>2310</v>
      </c>
      <c r="D114" s="163">
        <v>6121</v>
      </c>
      <c r="E114" s="164">
        <v>1</v>
      </c>
      <c r="F114" s="164">
        <v>7352000000</v>
      </c>
      <c r="G114" s="165" t="s">
        <v>5</v>
      </c>
      <c r="H114" s="165" t="s">
        <v>710</v>
      </c>
      <c r="I114" s="165" t="s">
        <v>10</v>
      </c>
      <c r="J114" s="165">
        <v>400</v>
      </c>
      <c r="K114" s="165" t="s">
        <v>342</v>
      </c>
      <c r="L114" s="164">
        <v>2007</v>
      </c>
      <c r="M114" s="164">
        <v>2021</v>
      </c>
      <c r="N114" s="166">
        <v>0</v>
      </c>
      <c r="O114" s="166">
        <v>32472733</v>
      </c>
      <c r="P114" s="166">
        <v>4974733</v>
      </c>
      <c r="Q114" s="166">
        <v>1904000</v>
      </c>
      <c r="R114" s="166">
        <v>25594000</v>
      </c>
      <c r="S114" s="164"/>
      <c r="T114" s="166">
        <v>54000</v>
      </c>
      <c r="U114" s="166">
        <v>1830000</v>
      </c>
      <c r="V114" s="166">
        <v>15000000</v>
      </c>
      <c r="W114" s="166">
        <v>8710000</v>
      </c>
      <c r="X114" s="166">
        <v>0</v>
      </c>
      <c r="Y114" s="188">
        <v>0</v>
      </c>
    </row>
    <row r="115" spans="1:25" ht="24" customHeight="1">
      <c r="A115" s="187" t="s">
        <v>124</v>
      </c>
      <c r="B115" s="163">
        <v>230</v>
      </c>
      <c r="C115" s="163">
        <v>2310</v>
      </c>
      <c r="D115" s="163">
        <v>6121</v>
      </c>
      <c r="E115" s="164">
        <v>1</v>
      </c>
      <c r="F115" s="164">
        <v>7319000000</v>
      </c>
      <c r="G115" s="165" t="s">
        <v>5</v>
      </c>
      <c r="H115" s="165" t="s">
        <v>711</v>
      </c>
      <c r="I115" s="165" t="s">
        <v>15</v>
      </c>
      <c r="J115" s="165">
        <v>400</v>
      </c>
      <c r="K115" s="165" t="s">
        <v>342</v>
      </c>
      <c r="L115" s="164">
        <v>2013</v>
      </c>
      <c r="M115" s="164">
        <v>2021</v>
      </c>
      <c r="N115" s="166">
        <v>0</v>
      </c>
      <c r="O115" s="166">
        <v>6001000</v>
      </c>
      <c r="P115" s="166">
        <v>0</v>
      </c>
      <c r="Q115" s="166">
        <v>5500000</v>
      </c>
      <c r="R115" s="166">
        <v>501000</v>
      </c>
      <c r="S115" s="164"/>
      <c r="T115" s="166">
        <v>0</v>
      </c>
      <c r="U115" s="166">
        <v>87000</v>
      </c>
      <c r="V115" s="166">
        <v>0</v>
      </c>
      <c r="W115" s="166">
        <v>414000</v>
      </c>
      <c r="X115" s="166">
        <v>0</v>
      </c>
      <c r="Y115" s="188">
        <v>0</v>
      </c>
    </row>
    <row r="116" spans="1:25" ht="24" customHeight="1">
      <c r="A116" s="199" t="s">
        <v>88</v>
      </c>
      <c r="B116" s="167">
        <v>230</v>
      </c>
      <c r="C116" s="167">
        <v>2310</v>
      </c>
      <c r="D116" s="167">
        <v>6121</v>
      </c>
      <c r="E116" s="168">
        <v>5</v>
      </c>
      <c r="F116" s="168">
        <v>7402000000</v>
      </c>
      <c r="G116" s="169" t="s">
        <v>5</v>
      </c>
      <c r="H116" s="169" t="s">
        <v>712</v>
      </c>
      <c r="I116" s="169" t="s">
        <v>29</v>
      </c>
      <c r="J116" s="169">
        <v>400</v>
      </c>
      <c r="K116" s="169" t="s">
        <v>342</v>
      </c>
      <c r="L116" s="168">
        <v>2018</v>
      </c>
      <c r="M116" s="168">
        <v>2027</v>
      </c>
      <c r="N116" s="170">
        <v>0</v>
      </c>
      <c r="O116" s="170">
        <v>691429</v>
      </c>
      <c r="P116" s="170">
        <v>348429</v>
      </c>
      <c r="Q116" s="170">
        <v>0</v>
      </c>
      <c r="R116" s="170">
        <v>343000</v>
      </c>
      <c r="S116" s="168"/>
      <c r="T116" s="170">
        <v>0</v>
      </c>
      <c r="U116" s="170">
        <v>60000</v>
      </c>
      <c r="V116" s="170">
        <v>0</v>
      </c>
      <c r="W116" s="170">
        <v>283000</v>
      </c>
      <c r="X116" s="170">
        <v>0</v>
      </c>
      <c r="Y116" s="200">
        <v>0</v>
      </c>
    </row>
    <row r="117" spans="1:25" ht="24" customHeight="1">
      <c r="A117" s="187" t="s">
        <v>713</v>
      </c>
      <c r="B117" s="163">
        <v>230</v>
      </c>
      <c r="C117" s="163">
        <v>2310</v>
      </c>
      <c r="D117" s="163">
        <v>6121</v>
      </c>
      <c r="E117" s="164">
        <v>1</v>
      </c>
      <c r="F117" s="164">
        <v>7462000000</v>
      </c>
      <c r="G117" s="165" t="s">
        <v>5</v>
      </c>
      <c r="H117" s="165" t="s">
        <v>714</v>
      </c>
      <c r="I117" s="165" t="s">
        <v>26</v>
      </c>
      <c r="J117" s="165">
        <v>400</v>
      </c>
      <c r="K117" s="165" t="s">
        <v>342</v>
      </c>
      <c r="L117" s="164">
        <v>2019</v>
      </c>
      <c r="M117" s="164">
        <v>2022</v>
      </c>
      <c r="N117" s="166">
        <v>0</v>
      </c>
      <c r="O117" s="166">
        <v>24491000</v>
      </c>
      <c r="P117" s="166">
        <v>0</v>
      </c>
      <c r="Q117" s="166">
        <v>200000</v>
      </c>
      <c r="R117" s="166">
        <v>9291000</v>
      </c>
      <c r="S117" s="164"/>
      <c r="T117" s="166">
        <v>300000</v>
      </c>
      <c r="U117" s="166">
        <v>867000</v>
      </c>
      <c r="V117" s="166">
        <v>4000000</v>
      </c>
      <c r="W117" s="166">
        <v>4124000</v>
      </c>
      <c r="X117" s="166">
        <v>0</v>
      </c>
      <c r="Y117" s="188">
        <v>0</v>
      </c>
    </row>
    <row r="118" spans="1:25" ht="24" customHeight="1">
      <c r="A118" s="197" t="s">
        <v>715</v>
      </c>
      <c r="B118" s="171">
        <v>230</v>
      </c>
      <c r="C118" s="171">
        <v>2310</v>
      </c>
      <c r="D118" s="171">
        <v>6121</v>
      </c>
      <c r="E118" s="172">
        <v>2</v>
      </c>
      <c r="F118" s="172">
        <v>7432000000</v>
      </c>
      <c r="G118" s="173" t="s">
        <v>5</v>
      </c>
      <c r="H118" s="173" t="s">
        <v>716</v>
      </c>
      <c r="I118" s="173" t="s">
        <v>28</v>
      </c>
      <c r="J118" s="173">
        <v>400</v>
      </c>
      <c r="K118" s="173" t="s">
        <v>717</v>
      </c>
      <c r="L118" s="172">
        <v>2019</v>
      </c>
      <c r="M118" s="172">
        <v>2021</v>
      </c>
      <c r="N118" s="174">
        <v>0</v>
      </c>
      <c r="O118" s="174">
        <v>1662509</v>
      </c>
      <c r="P118" s="174">
        <v>107509</v>
      </c>
      <c r="Q118" s="174">
        <v>1500000</v>
      </c>
      <c r="R118" s="174">
        <v>55000</v>
      </c>
      <c r="S118" s="172"/>
      <c r="T118" s="174">
        <v>0</v>
      </c>
      <c r="U118" s="174">
        <v>10000</v>
      </c>
      <c r="V118" s="174">
        <v>0</v>
      </c>
      <c r="W118" s="174">
        <v>45000</v>
      </c>
      <c r="X118" s="174">
        <v>0</v>
      </c>
      <c r="Y118" s="198">
        <v>0</v>
      </c>
    </row>
    <row r="119" spans="1:25" ht="24" customHeight="1">
      <c r="A119" s="187" t="s">
        <v>250</v>
      </c>
      <c r="B119" s="163">
        <v>230</v>
      </c>
      <c r="C119" s="163">
        <v>2310</v>
      </c>
      <c r="D119" s="163">
        <v>6121</v>
      </c>
      <c r="E119" s="164">
        <v>1</v>
      </c>
      <c r="F119" s="164">
        <v>7441000000</v>
      </c>
      <c r="G119" s="165" t="s">
        <v>5</v>
      </c>
      <c r="H119" s="165" t="s">
        <v>456</v>
      </c>
      <c r="I119" s="165" t="s">
        <v>29</v>
      </c>
      <c r="J119" s="165">
        <v>400</v>
      </c>
      <c r="K119" s="165" t="s">
        <v>342</v>
      </c>
      <c r="L119" s="164">
        <v>2020</v>
      </c>
      <c r="M119" s="164">
        <v>2021</v>
      </c>
      <c r="N119" s="166">
        <v>0</v>
      </c>
      <c r="O119" s="166">
        <v>2457000</v>
      </c>
      <c r="P119" s="166">
        <v>0</v>
      </c>
      <c r="Q119" s="166">
        <v>105000</v>
      </c>
      <c r="R119" s="166">
        <v>2352000</v>
      </c>
      <c r="S119" s="164"/>
      <c r="T119" s="166">
        <v>1175000</v>
      </c>
      <c r="U119" s="166">
        <v>205000</v>
      </c>
      <c r="V119" s="166">
        <v>0</v>
      </c>
      <c r="W119" s="166">
        <v>972000</v>
      </c>
      <c r="X119" s="166">
        <v>0</v>
      </c>
      <c r="Y119" s="188">
        <v>0</v>
      </c>
    </row>
    <row r="120" spans="1:25" ht="24" customHeight="1">
      <c r="A120" s="187" t="s">
        <v>175</v>
      </c>
      <c r="B120" s="163">
        <v>230</v>
      </c>
      <c r="C120" s="163">
        <v>2310</v>
      </c>
      <c r="D120" s="163">
        <v>6121</v>
      </c>
      <c r="E120" s="164">
        <v>1</v>
      </c>
      <c r="F120" s="164">
        <v>7421000000</v>
      </c>
      <c r="G120" s="165" t="s">
        <v>5</v>
      </c>
      <c r="H120" s="165" t="s">
        <v>460</v>
      </c>
      <c r="I120" s="165" t="s">
        <v>10</v>
      </c>
      <c r="J120" s="165">
        <v>400</v>
      </c>
      <c r="K120" s="165" t="s">
        <v>342</v>
      </c>
      <c r="L120" s="164">
        <v>2018</v>
      </c>
      <c r="M120" s="164">
        <v>2021</v>
      </c>
      <c r="N120" s="166">
        <v>0</v>
      </c>
      <c r="O120" s="166">
        <v>3300000</v>
      </c>
      <c r="P120" s="166">
        <v>0</v>
      </c>
      <c r="Q120" s="166">
        <v>843000</v>
      </c>
      <c r="R120" s="166">
        <v>2457000</v>
      </c>
      <c r="S120" s="164"/>
      <c r="T120" s="166">
        <v>2457000</v>
      </c>
      <c r="U120" s="166">
        <v>0</v>
      </c>
      <c r="V120" s="166">
        <v>0</v>
      </c>
      <c r="W120" s="166">
        <v>0</v>
      </c>
      <c r="X120" s="166">
        <v>0</v>
      </c>
      <c r="Y120" s="188">
        <v>0</v>
      </c>
    </row>
    <row r="121" spans="1:25" ht="24" customHeight="1">
      <c r="A121" s="199" t="s">
        <v>198</v>
      </c>
      <c r="B121" s="167">
        <v>230</v>
      </c>
      <c r="C121" s="167">
        <v>2310</v>
      </c>
      <c r="D121" s="167">
        <v>6121</v>
      </c>
      <c r="E121" s="168">
        <v>3</v>
      </c>
      <c r="F121" s="168">
        <v>7450000000</v>
      </c>
      <c r="G121" s="169" t="s">
        <v>5</v>
      </c>
      <c r="H121" s="169" t="s">
        <v>362</v>
      </c>
      <c r="I121" s="169" t="s">
        <v>33</v>
      </c>
      <c r="J121" s="169">
        <v>400</v>
      </c>
      <c r="K121" s="169" t="s">
        <v>342</v>
      </c>
      <c r="L121" s="168">
        <v>2019</v>
      </c>
      <c r="M121" s="168">
        <v>2022</v>
      </c>
      <c r="N121" s="170">
        <v>0</v>
      </c>
      <c r="O121" s="170">
        <v>1762200</v>
      </c>
      <c r="P121" s="170">
        <v>0</v>
      </c>
      <c r="Q121" s="170">
        <v>1383200</v>
      </c>
      <c r="R121" s="170">
        <v>379000</v>
      </c>
      <c r="S121" s="168"/>
      <c r="T121" s="170">
        <v>266000</v>
      </c>
      <c r="U121" s="170">
        <v>20000</v>
      </c>
      <c r="V121" s="170">
        <v>0</v>
      </c>
      <c r="W121" s="170">
        <v>93000</v>
      </c>
      <c r="X121" s="170">
        <v>0</v>
      </c>
      <c r="Y121" s="200">
        <v>0</v>
      </c>
    </row>
    <row r="122" spans="1:25" ht="24" customHeight="1">
      <c r="A122" s="197" t="s">
        <v>217</v>
      </c>
      <c r="B122" s="171">
        <v>230</v>
      </c>
      <c r="C122" s="171">
        <v>2310</v>
      </c>
      <c r="D122" s="171">
        <v>6121</v>
      </c>
      <c r="E122" s="172">
        <v>2</v>
      </c>
      <c r="F122" s="172">
        <v>7439000000</v>
      </c>
      <c r="G122" s="173" t="s">
        <v>5</v>
      </c>
      <c r="H122" s="173" t="s">
        <v>718</v>
      </c>
      <c r="I122" s="173" t="s">
        <v>30</v>
      </c>
      <c r="J122" s="173">
        <v>400</v>
      </c>
      <c r="K122" s="173" t="s">
        <v>342</v>
      </c>
      <c r="L122" s="172">
        <v>2016</v>
      </c>
      <c r="M122" s="172">
        <v>2023</v>
      </c>
      <c r="N122" s="174">
        <v>0</v>
      </c>
      <c r="O122" s="174">
        <v>43234140</v>
      </c>
      <c r="P122" s="174">
        <v>0</v>
      </c>
      <c r="Q122" s="174">
        <v>766890</v>
      </c>
      <c r="R122" s="174">
        <v>618000</v>
      </c>
      <c r="S122" s="172"/>
      <c r="T122" s="174">
        <v>0</v>
      </c>
      <c r="U122" s="174">
        <v>108000</v>
      </c>
      <c r="V122" s="174">
        <v>0</v>
      </c>
      <c r="W122" s="174">
        <v>510000</v>
      </c>
      <c r="X122" s="174">
        <v>0</v>
      </c>
      <c r="Y122" s="198">
        <v>0</v>
      </c>
    </row>
    <row r="123" spans="1:25" ht="24" customHeight="1">
      <c r="A123" s="197" t="s">
        <v>147</v>
      </c>
      <c r="B123" s="171">
        <v>230</v>
      </c>
      <c r="C123" s="171">
        <v>2310</v>
      </c>
      <c r="D123" s="171">
        <v>6121</v>
      </c>
      <c r="E123" s="172">
        <v>2</v>
      </c>
      <c r="F123" s="172">
        <v>7382000000</v>
      </c>
      <c r="G123" s="173" t="s">
        <v>5</v>
      </c>
      <c r="H123" s="173" t="s">
        <v>719</v>
      </c>
      <c r="I123" s="173" t="s">
        <v>28</v>
      </c>
      <c r="J123" s="173">
        <v>400</v>
      </c>
      <c r="K123" s="173" t="s">
        <v>342</v>
      </c>
      <c r="L123" s="172">
        <v>2016</v>
      </c>
      <c r="M123" s="172">
        <v>2024</v>
      </c>
      <c r="N123" s="174">
        <v>0</v>
      </c>
      <c r="O123" s="174">
        <v>5301000</v>
      </c>
      <c r="P123" s="174">
        <v>0</v>
      </c>
      <c r="Q123" s="174">
        <v>150000</v>
      </c>
      <c r="R123" s="174">
        <v>101000</v>
      </c>
      <c r="S123" s="172"/>
      <c r="T123" s="174">
        <v>0</v>
      </c>
      <c r="U123" s="174">
        <v>18000</v>
      </c>
      <c r="V123" s="174">
        <v>0</v>
      </c>
      <c r="W123" s="174">
        <v>83000</v>
      </c>
      <c r="X123" s="174">
        <v>0</v>
      </c>
      <c r="Y123" s="198">
        <v>0</v>
      </c>
    </row>
    <row r="124" spans="1:25" ht="24" customHeight="1">
      <c r="A124" s="197" t="s">
        <v>150</v>
      </c>
      <c r="B124" s="171">
        <v>230</v>
      </c>
      <c r="C124" s="171">
        <v>2310</v>
      </c>
      <c r="D124" s="171">
        <v>6121</v>
      </c>
      <c r="E124" s="172">
        <v>2</v>
      </c>
      <c r="F124" s="172">
        <v>7397000000</v>
      </c>
      <c r="G124" s="173" t="s">
        <v>5</v>
      </c>
      <c r="H124" s="173" t="s">
        <v>720</v>
      </c>
      <c r="I124" s="173" t="s">
        <v>28</v>
      </c>
      <c r="J124" s="173">
        <v>400</v>
      </c>
      <c r="K124" s="173" t="s">
        <v>342</v>
      </c>
      <c r="L124" s="172">
        <v>2018</v>
      </c>
      <c r="M124" s="172">
        <v>2024</v>
      </c>
      <c r="N124" s="174">
        <v>0</v>
      </c>
      <c r="O124" s="174">
        <v>2501000</v>
      </c>
      <c r="P124" s="174">
        <v>0</v>
      </c>
      <c r="Q124" s="174">
        <v>100000</v>
      </c>
      <c r="R124" s="174">
        <v>101000</v>
      </c>
      <c r="S124" s="172"/>
      <c r="T124" s="174">
        <v>0</v>
      </c>
      <c r="U124" s="174">
        <v>18000</v>
      </c>
      <c r="V124" s="174">
        <v>0</v>
      </c>
      <c r="W124" s="174">
        <v>83000</v>
      </c>
      <c r="X124" s="174">
        <v>0</v>
      </c>
      <c r="Y124" s="198">
        <v>0</v>
      </c>
    </row>
    <row r="125" spans="1:25" ht="24" customHeight="1">
      <c r="A125" s="197" t="s">
        <v>145</v>
      </c>
      <c r="B125" s="171">
        <v>230</v>
      </c>
      <c r="C125" s="171">
        <v>2310</v>
      </c>
      <c r="D125" s="171">
        <v>6121</v>
      </c>
      <c r="E125" s="172">
        <v>2</v>
      </c>
      <c r="F125" s="172">
        <v>7381000000</v>
      </c>
      <c r="G125" s="173" t="s">
        <v>5</v>
      </c>
      <c r="H125" s="173" t="s">
        <v>721</v>
      </c>
      <c r="I125" s="173" t="s">
        <v>28</v>
      </c>
      <c r="J125" s="173">
        <v>400</v>
      </c>
      <c r="K125" s="173" t="s">
        <v>342</v>
      </c>
      <c r="L125" s="172">
        <v>2016</v>
      </c>
      <c r="M125" s="172">
        <v>2024</v>
      </c>
      <c r="N125" s="174">
        <v>0</v>
      </c>
      <c r="O125" s="174">
        <v>6621000</v>
      </c>
      <c r="P125" s="174">
        <v>0</v>
      </c>
      <c r="Q125" s="174">
        <v>100000</v>
      </c>
      <c r="R125" s="174">
        <v>101000</v>
      </c>
      <c r="S125" s="172"/>
      <c r="T125" s="174">
        <v>0</v>
      </c>
      <c r="U125" s="174">
        <v>18000</v>
      </c>
      <c r="V125" s="174">
        <v>0</v>
      </c>
      <c r="W125" s="174">
        <v>83000</v>
      </c>
      <c r="X125" s="174">
        <v>0</v>
      </c>
      <c r="Y125" s="198">
        <v>0</v>
      </c>
    </row>
    <row r="126" spans="1:25" ht="24" customHeight="1">
      <c r="A126" s="197" t="s">
        <v>87</v>
      </c>
      <c r="B126" s="171">
        <v>230</v>
      </c>
      <c r="C126" s="171">
        <v>2310</v>
      </c>
      <c r="D126" s="171">
        <v>6121</v>
      </c>
      <c r="E126" s="172">
        <v>2</v>
      </c>
      <c r="F126" s="172">
        <v>7396000000</v>
      </c>
      <c r="G126" s="173" t="s">
        <v>5</v>
      </c>
      <c r="H126" s="173" t="s">
        <v>478</v>
      </c>
      <c r="I126" s="173" t="s">
        <v>14</v>
      </c>
      <c r="J126" s="173">
        <v>400</v>
      </c>
      <c r="K126" s="173" t="s">
        <v>342</v>
      </c>
      <c r="L126" s="172">
        <v>2016</v>
      </c>
      <c r="M126" s="172">
        <v>2021</v>
      </c>
      <c r="N126" s="174">
        <v>0</v>
      </c>
      <c r="O126" s="174">
        <v>1061000</v>
      </c>
      <c r="P126" s="174">
        <v>611050</v>
      </c>
      <c r="Q126" s="174">
        <v>388950</v>
      </c>
      <c r="R126" s="174">
        <v>61000</v>
      </c>
      <c r="S126" s="172"/>
      <c r="T126" s="174">
        <v>0</v>
      </c>
      <c r="U126" s="174">
        <v>11000</v>
      </c>
      <c r="V126" s="174">
        <v>0</v>
      </c>
      <c r="W126" s="174">
        <v>50000</v>
      </c>
      <c r="X126" s="174">
        <v>0</v>
      </c>
      <c r="Y126" s="198">
        <v>0</v>
      </c>
    </row>
    <row r="127" spans="1:25" ht="24" customHeight="1">
      <c r="A127" s="187" t="s">
        <v>251</v>
      </c>
      <c r="B127" s="163">
        <v>230</v>
      </c>
      <c r="C127" s="163">
        <v>2310</v>
      </c>
      <c r="D127" s="163">
        <v>6121</v>
      </c>
      <c r="E127" s="164">
        <v>1</v>
      </c>
      <c r="F127" s="164">
        <v>7442000000</v>
      </c>
      <c r="G127" s="165" t="s">
        <v>5</v>
      </c>
      <c r="H127" s="165" t="s">
        <v>482</v>
      </c>
      <c r="I127" s="165" t="s">
        <v>14</v>
      </c>
      <c r="J127" s="165">
        <v>400</v>
      </c>
      <c r="K127" s="165" t="s">
        <v>342</v>
      </c>
      <c r="L127" s="164">
        <v>2019</v>
      </c>
      <c r="M127" s="164">
        <v>2021</v>
      </c>
      <c r="N127" s="166">
        <v>0</v>
      </c>
      <c r="O127" s="166">
        <v>2121000</v>
      </c>
      <c r="P127" s="166">
        <v>120000</v>
      </c>
      <c r="Q127" s="166">
        <v>0</v>
      </c>
      <c r="R127" s="166">
        <v>2001000</v>
      </c>
      <c r="S127" s="164"/>
      <c r="T127" s="166">
        <v>1000000</v>
      </c>
      <c r="U127" s="166">
        <v>174000</v>
      </c>
      <c r="V127" s="166">
        <v>0</v>
      </c>
      <c r="W127" s="166">
        <v>827000</v>
      </c>
      <c r="X127" s="166">
        <v>0</v>
      </c>
      <c r="Y127" s="188">
        <v>0</v>
      </c>
    </row>
    <row r="128" spans="1:25" ht="24" customHeight="1">
      <c r="A128" s="187" t="s">
        <v>84</v>
      </c>
      <c r="B128" s="163">
        <v>230</v>
      </c>
      <c r="C128" s="163">
        <v>2310</v>
      </c>
      <c r="D128" s="163">
        <v>6121</v>
      </c>
      <c r="E128" s="164">
        <v>1</v>
      </c>
      <c r="F128" s="164">
        <v>7383000000</v>
      </c>
      <c r="G128" s="165" t="s">
        <v>5</v>
      </c>
      <c r="H128" s="165" t="s">
        <v>483</v>
      </c>
      <c r="I128" s="165" t="s">
        <v>722</v>
      </c>
      <c r="J128" s="165">
        <v>400</v>
      </c>
      <c r="K128" s="165" t="s">
        <v>342</v>
      </c>
      <c r="L128" s="164">
        <v>2017</v>
      </c>
      <c r="M128" s="164">
        <v>2021</v>
      </c>
      <c r="N128" s="166">
        <v>0</v>
      </c>
      <c r="O128" s="166">
        <v>2369000</v>
      </c>
      <c r="P128" s="166">
        <v>236000</v>
      </c>
      <c r="Q128" s="166">
        <v>103000</v>
      </c>
      <c r="R128" s="166">
        <v>2030000</v>
      </c>
      <c r="S128" s="164"/>
      <c r="T128" s="166">
        <v>0</v>
      </c>
      <c r="U128" s="166">
        <v>353000</v>
      </c>
      <c r="V128" s="166">
        <v>0</v>
      </c>
      <c r="W128" s="166">
        <v>1677000</v>
      </c>
      <c r="X128" s="166">
        <v>0</v>
      </c>
      <c r="Y128" s="188">
        <v>0</v>
      </c>
    </row>
    <row r="129" spans="1:25" ht="24" customHeight="1">
      <c r="A129" s="197" t="s">
        <v>212</v>
      </c>
      <c r="B129" s="171">
        <v>230</v>
      </c>
      <c r="C129" s="171">
        <v>2310</v>
      </c>
      <c r="D129" s="171">
        <v>6121</v>
      </c>
      <c r="E129" s="172">
        <v>2</v>
      </c>
      <c r="F129" s="172">
        <v>7437000000</v>
      </c>
      <c r="G129" s="173" t="s">
        <v>5</v>
      </c>
      <c r="H129" s="173" t="s">
        <v>485</v>
      </c>
      <c r="I129" s="173" t="s">
        <v>18</v>
      </c>
      <c r="J129" s="173">
        <v>400</v>
      </c>
      <c r="K129" s="173" t="s">
        <v>342</v>
      </c>
      <c r="L129" s="172">
        <v>2019</v>
      </c>
      <c r="M129" s="172">
        <v>2025</v>
      </c>
      <c r="N129" s="174">
        <v>0</v>
      </c>
      <c r="O129" s="174">
        <v>73460000</v>
      </c>
      <c r="P129" s="174">
        <v>59000</v>
      </c>
      <c r="Q129" s="174">
        <v>0</v>
      </c>
      <c r="R129" s="174">
        <v>3001000</v>
      </c>
      <c r="S129" s="172"/>
      <c r="T129" s="174">
        <v>0</v>
      </c>
      <c r="U129" s="174">
        <v>521000</v>
      </c>
      <c r="V129" s="174">
        <v>0</v>
      </c>
      <c r="W129" s="174">
        <v>2480000</v>
      </c>
      <c r="X129" s="174">
        <v>0</v>
      </c>
      <c r="Y129" s="198">
        <v>0</v>
      </c>
    </row>
    <row r="130" spans="1:25" ht="24" customHeight="1" thickBot="1">
      <c r="A130" s="189" t="s">
        <v>70</v>
      </c>
      <c r="B130" s="190">
        <v>230</v>
      </c>
      <c r="C130" s="190">
        <v>2310</v>
      </c>
      <c r="D130" s="190">
        <v>6121</v>
      </c>
      <c r="E130" s="191">
        <v>1</v>
      </c>
      <c r="F130" s="191">
        <v>7332000000</v>
      </c>
      <c r="G130" s="192" t="s">
        <v>5</v>
      </c>
      <c r="H130" s="192" t="s">
        <v>487</v>
      </c>
      <c r="I130" s="192" t="s">
        <v>26</v>
      </c>
      <c r="J130" s="192">
        <v>400</v>
      </c>
      <c r="K130" s="192" t="s">
        <v>342</v>
      </c>
      <c r="L130" s="191">
        <v>2011</v>
      </c>
      <c r="M130" s="191">
        <v>2021</v>
      </c>
      <c r="N130" s="193">
        <v>0</v>
      </c>
      <c r="O130" s="193">
        <v>23027940</v>
      </c>
      <c r="P130" s="193">
        <v>8518940</v>
      </c>
      <c r="Q130" s="193">
        <v>10008000</v>
      </c>
      <c r="R130" s="193">
        <v>4501000</v>
      </c>
      <c r="S130" s="191"/>
      <c r="T130" s="193">
        <v>1400000</v>
      </c>
      <c r="U130" s="193">
        <v>539000</v>
      </c>
      <c r="V130" s="193">
        <v>0</v>
      </c>
      <c r="W130" s="193">
        <v>2562000</v>
      </c>
      <c r="X130" s="193">
        <v>0</v>
      </c>
      <c r="Y130" s="194">
        <v>0</v>
      </c>
    </row>
    <row r="131" spans="1:25" ht="24" customHeight="1" thickBot="1">
      <c r="A131" s="121"/>
      <c r="B131" s="121"/>
      <c r="C131" s="121"/>
      <c r="D131" s="121"/>
      <c r="E131" s="121"/>
      <c r="F131" s="121"/>
      <c r="G131" s="121"/>
      <c r="H131" s="498" t="s">
        <v>517</v>
      </c>
      <c r="I131" s="498"/>
      <c r="J131" s="498"/>
      <c r="K131" s="498"/>
      <c r="L131" s="498"/>
      <c r="M131" s="124"/>
      <c r="N131" s="124"/>
      <c r="O131" s="86">
        <f aca="true" t="shared" si="6" ref="O131:Y131">SUM(O85:O130)</f>
        <v>1033370535</v>
      </c>
      <c r="P131" s="87">
        <f t="shared" si="6"/>
        <v>79797029</v>
      </c>
      <c r="Q131" s="87">
        <f t="shared" si="6"/>
        <v>64331176</v>
      </c>
      <c r="R131" s="87">
        <f t="shared" si="6"/>
        <v>99409000</v>
      </c>
      <c r="S131" s="87">
        <f t="shared" si="6"/>
        <v>0</v>
      </c>
      <c r="T131" s="87">
        <f t="shared" si="6"/>
        <v>21682000</v>
      </c>
      <c r="U131" s="87">
        <f t="shared" si="6"/>
        <v>8302000</v>
      </c>
      <c r="V131" s="87">
        <f t="shared" si="6"/>
        <v>30000000</v>
      </c>
      <c r="W131" s="87">
        <f t="shared" si="6"/>
        <v>39425000</v>
      </c>
      <c r="X131" s="87">
        <f t="shared" si="6"/>
        <v>0</v>
      </c>
      <c r="Y131" s="87">
        <f t="shared" si="6"/>
        <v>0</v>
      </c>
    </row>
    <row r="132" spans="1:25" s="82" customFormat="1" ht="24" customHeight="1" thickBot="1">
      <c r="A132" s="121"/>
      <c r="B132" s="121"/>
      <c r="C132" s="92" t="s">
        <v>518</v>
      </c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</row>
    <row r="133" spans="1:25" s="82" customFormat="1" ht="24" customHeight="1">
      <c r="A133" s="181" t="s">
        <v>107</v>
      </c>
      <c r="B133" s="182">
        <v>230</v>
      </c>
      <c r="C133" s="182">
        <v>2321</v>
      </c>
      <c r="D133" s="182">
        <v>6121</v>
      </c>
      <c r="E133" s="183">
        <v>1</v>
      </c>
      <c r="F133" s="183">
        <v>7092000000</v>
      </c>
      <c r="G133" s="184" t="s">
        <v>5</v>
      </c>
      <c r="H133" s="184" t="s">
        <v>724</v>
      </c>
      <c r="I133" s="184" t="s">
        <v>29</v>
      </c>
      <c r="J133" s="184">
        <v>400</v>
      </c>
      <c r="K133" s="184" t="s">
        <v>342</v>
      </c>
      <c r="L133" s="183">
        <v>2008</v>
      </c>
      <c r="M133" s="183">
        <v>2023</v>
      </c>
      <c r="N133" s="185">
        <v>0</v>
      </c>
      <c r="O133" s="185">
        <v>745362540</v>
      </c>
      <c r="P133" s="185">
        <v>10642040</v>
      </c>
      <c r="Q133" s="185">
        <v>423500</v>
      </c>
      <c r="R133" s="185">
        <v>4297000</v>
      </c>
      <c r="S133" s="183"/>
      <c r="T133" s="185">
        <v>0</v>
      </c>
      <c r="U133" s="185">
        <v>52000</v>
      </c>
      <c r="V133" s="185">
        <v>4000000</v>
      </c>
      <c r="W133" s="185">
        <v>245000</v>
      </c>
      <c r="X133" s="185">
        <v>0</v>
      </c>
      <c r="Y133" s="186">
        <v>0</v>
      </c>
    </row>
    <row r="134" spans="1:25" ht="24" customHeight="1">
      <c r="A134" s="187" t="s">
        <v>101</v>
      </c>
      <c r="B134" s="163">
        <v>230</v>
      </c>
      <c r="C134" s="163">
        <v>2321</v>
      </c>
      <c r="D134" s="163">
        <v>6121</v>
      </c>
      <c r="E134" s="164">
        <v>1</v>
      </c>
      <c r="F134" s="164">
        <v>7049000000</v>
      </c>
      <c r="G134" s="165" t="s">
        <v>5</v>
      </c>
      <c r="H134" s="165" t="s">
        <v>288</v>
      </c>
      <c r="I134" s="165" t="s">
        <v>26</v>
      </c>
      <c r="J134" s="165">
        <v>400</v>
      </c>
      <c r="K134" s="165" t="s">
        <v>342</v>
      </c>
      <c r="L134" s="164">
        <v>2011</v>
      </c>
      <c r="M134" s="164">
        <v>2022</v>
      </c>
      <c r="N134" s="166">
        <v>0</v>
      </c>
      <c r="O134" s="166">
        <v>44778618</v>
      </c>
      <c r="P134" s="166">
        <v>2032818</v>
      </c>
      <c r="Q134" s="166">
        <v>580800</v>
      </c>
      <c r="R134" s="166">
        <v>17165000</v>
      </c>
      <c r="S134" s="164"/>
      <c r="T134" s="166">
        <v>600000</v>
      </c>
      <c r="U134" s="166">
        <v>2875000</v>
      </c>
      <c r="V134" s="166">
        <v>0</v>
      </c>
      <c r="W134" s="166">
        <v>13690000</v>
      </c>
      <c r="X134" s="166">
        <v>0</v>
      </c>
      <c r="Y134" s="188">
        <v>0</v>
      </c>
    </row>
    <row r="135" spans="1:25" ht="24" customHeight="1">
      <c r="A135" s="187" t="s">
        <v>116</v>
      </c>
      <c r="B135" s="163">
        <v>230</v>
      </c>
      <c r="C135" s="163">
        <v>2321</v>
      </c>
      <c r="D135" s="163">
        <v>6121</v>
      </c>
      <c r="E135" s="164">
        <v>1</v>
      </c>
      <c r="F135" s="164">
        <v>7213000000</v>
      </c>
      <c r="G135" s="165" t="s">
        <v>5</v>
      </c>
      <c r="H135" s="165" t="s">
        <v>725</v>
      </c>
      <c r="I135" s="165" t="s">
        <v>13</v>
      </c>
      <c r="J135" s="165">
        <v>400</v>
      </c>
      <c r="K135" s="165" t="s">
        <v>342</v>
      </c>
      <c r="L135" s="164">
        <v>2010</v>
      </c>
      <c r="M135" s="164">
        <v>2024</v>
      </c>
      <c r="N135" s="166">
        <v>174700000</v>
      </c>
      <c r="O135" s="166">
        <v>354153396</v>
      </c>
      <c r="P135" s="166">
        <v>5152274</v>
      </c>
      <c r="Q135" s="166">
        <v>13929682</v>
      </c>
      <c r="R135" s="166">
        <v>53523000</v>
      </c>
      <c r="S135" s="164"/>
      <c r="T135" s="166">
        <v>0</v>
      </c>
      <c r="U135" s="166">
        <v>2000000</v>
      </c>
      <c r="V135" s="166">
        <v>15000000</v>
      </c>
      <c r="W135" s="166">
        <v>9523000</v>
      </c>
      <c r="X135" s="166">
        <v>27000000</v>
      </c>
      <c r="Y135" s="188">
        <v>0</v>
      </c>
    </row>
    <row r="136" spans="1:25" ht="24" customHeight="1">
      <c r="A136" s="187" t="s">
        <v>118</v>
      </c>
      <c r="B136" s="163">
        <v>230</v>
      </c>
      <c r="C136" s="163">
        <v>2321</v>
      </c>
      <c r="D136" s="163">
        <v>6121</v>
      </c>
      <c r="E136" s="164">
        <v>1</v>
      </c>
      <c r="F136" s="164">
        <v>7257000000</v>
      </c>
      <c r="G136" s="165" t="s">
        <v>5</v>
      </c>
      <c r="H136" s="165" t="s">
        <v>341</v>
      </c>
      <c r="I136" s="165" t="s">
        <v>29</v>
      </c>
      <c r="J136" s="165">
        <v>400</v>
      </c>
      <c r="K136" s="165" t="s">
        <v>342</v>
      </c>
      <c r="L136" s="164">
        <v>2003</v>
      </c>
      <c r="M136" s="164">
        <v>2022</v>
      </c>
      <c r="N136" s="166">
        <v>0</v>
      </c>
      <c r="O136" s="166">
        <v>100002884</v>
      </c>
      <c r="P136" s="166">
        <v>4961288</v>
      </c>
      <c r="Q136" s="166">
        <v>5235000</v>
      </c>
      <c r="R136" s="166">
        <v>60313000</v>
      </c>
      <c r="S136" s="164"/>
      <c r="T136" s="166">
        <v>0</v>
      </c>
      <c r="U136" s="166">
        <v>1617000</v>
      </c>
      <c r="V136" s="166">
        <v>51000000</v>
      </c>
      <c r="W136" s="166">
        <v>7696000</v>
      </c>
      <c r="X136" s="166">
        <v>0</v>
      </c>
      <c r="Y136" s="188">
        <v>0</v>
      </c>
    </row>
    <row r="137" spans="1:25" ht="24" customHeight="1">
      <c r="A137" s="197" t="s">
        <v>73</v>
      </c>
      <c r="B137" s="171">
        <v>230</v>
      </c>
      <c r="C137" s="171">
        <v>2321</v>
      </c>
      <c r="D137" s="171">
        <v>6121</v>
      </c>
      <c r="E137" s="172">
        <v>2</v>
      </c>
      <c r="F137" s="172">
        <v>7231000000</v>
      </c>
      <c r="G137" s="173" t="s">
        <v>5</v>
      </c>
      <c r="H137" s="173" t="s">
        <v>344</v>
      </c>
      <c r="I137" s="173" t="s">
        <v>8</v>
      </c>
      <c r="J137" s="173">
        <v>400</v>
      </c>
      <c r="K137" s="173" t="s">
        <v>342</v>
      </c>
      <c r="L137" s="172">
        <v>2020</v>
      </c>
      <c r="M137" s="172">
        <v>2021</v>
      </c>
      <c r="N137" s="174">
        <v>0</v>
      </c>
      <c r="O137" s="174">
        <v>1001000</v>
      </c>
      <c r="P137" s="174">
        <v>0</v>
      </c>
      <c r="Q137" s="174">
        <v>0</v>
      </c>
      <c r="R137" s="174">
        <v>1001000</v>
      </c>
      <c r="S137" s="172"/>
      <c r="T137" s="174">
        <v>0</v>
      </c>
      <c r="U137" s="174">
        <v>174000</v>
      </c>
      <c r="V137" s="174">
        <v>0</v>
      </c>
      <c r="W137" s="174">
        <v>827000</v>
      </c>
      <c r="X137" s="174">
        <v>0</v>
      </c>
      <c r="Y137" s="198">
        <v>0</v>
      </c>
    </row>
    <row r="138" spans="1:25" ht="24" customHeight="1">
      <c r="A138" s="197" t="s">
        <v>81</v>
      </c>
      <c r="B138" s="171">
        <v>230</v>
      </c>
      <c r="C138" s="171">
        <v>2321</v>
      </c>
      <c r="D138" s="171">
        <v>6121</v>
      </c>
      <c r="E138" s="172">
        <v>2</v>
      </c>
      <c r="F138" s="172">
        <v>7366000000</v>
      </c>
      <c r="G138" s="173" t="s">
        <v>5</v>
      </c>
      <c r="H138" s="173" t="s">
        <v>345</v>
      </c>
      <c r="I138" s="173" t="s">
        <v>18</v>
      </c>
      <c r="J138" s="173">
        <v>400</v>
      </c>
      <c r="K138" s="173" t="s">
        <v>342</v>
      </c>
      <c r="L138" s="172">
        <v>2019</v>
      </c>
      <c r="M138" s="172">
        <v>2025</v>
      </c>
      <c r="N138" s="174">
        <v>0</v>
      </c>
      <c r="O138" s="174">
        <v>7106000</v>
      </c>
      <c r="P138" s="174">
        <v>1113000</v>
      </c>
      <c r="Q138" s="174">
        <v>1992000</v>
      </c>
      <c r="R138" s="174">
        <v>1001000</v>
      </c>
      <c r="S138" s="172"/>
      <c r="T138" s="174">
        <v>0</v>
      </c>
      <c r="U138" s="174">
        <v>174000</v>
      </c>
      <c r="V138" s="174">
        <v>0</v>
      </c>
      <c r="W138" s="174">
        <v>827000</v>
      </c>
      <c r="X138" s="174">
        <v>0</v>
      </c>
      <c r="Y138" s="198">
        <v>0</v>
      </c>
    </row>
    <row r="139" spans="1:25" ht="24" customHeight="1">
      <c r="A139" s="197" t="s">
        <v>75</v>
      </c>
      <c r="B139" s="171">
        <v>230</v>
      </c>
      <c r="C139" s="171">
        <v>2321</v>
      </c>
      <c r="D139" s="171">
        <v>6121</v>
      </c>
      <c r="E139" s="172">
        <v>2</v>
      </c>
      <c r="F139" s="172">
        <v>7233000000</v>
      </c>
      <c r="G139" s="173" t="s">
        <v>5</v>
      </c>
      <c r="H139" s="173" t="s">
        <v>346</v>
      </c>
      <c r="I139" s="173" t="s">
        <v>33</v>
      </c>
      <c r="J139" s="173">
        <v>400</v>
      </c>
      <c r="K139" s="173" t="s">
        <v>342</v>
      </c>
      <c r="L139" s="172">
        <v>2019</v>
      </c>
      <c r="M139" s="172">
        <v>2025</v>
      </c>
      <c r="N139" s="174">
        <v>0</v>
      </c>
      <c r="O139" s="174">
        <v>4001000</v>
      </c>
      <c r="P139" s="174">
        <v>0</v>
      </c>
      <c r="Q139" s="174">
        <v>0</v>
      </c>
      <c r="R139" s="174">
        <v>1001000</v>
      </c>
      <c r="S139" s="172"/>
      <c r="T139" s="174">
        <v>0</v>
      </c>
      <c r="U139" s="174">
        <v>174000</v>
      </c>
      <c r="V139" s="174">
        <v>0</v>
      </c>
      <c r="W139" s="174">
        <v>827000</v>
      </c>
      <c r="X139" s="174">
        <v>0</v>
      </c>
      <c r="Y139" s="198">
        <v>0</v>
      </c>
    </row>
    <row r="140" spans="1:25" ht="24" customHeight="1">
      <c r="A140" s="197" t="s">
        <v>76</v>
      </c>
      <c r="B140" s="171">
        <v>230</v>
      </c>
      <c r="C140" s="171">
        <v>2321</v>
      </c>
      <c r="D140" s="171">
        <v>6121</v>
      </c>
      <c r="E140" s="172">
        <v>2</v>
      </c>
      <c r="F140" s="172">
        <v>7234000000</v>
      </c>
      <c r="G140" s="173" t="s">
        <v>5</v>
      </c>
      <c r="H140" s="173" t="s">
        <v>347</v>
      </c>
      <c r="I140" s="173" t="s">
        <v>18</v>
      </c>
      <c r="J140" s="173">
        <v>400</v>
      </c>
      <c r="K140" s="173" t="s">
        <v>342</v>
      </c>
      <c r="L140" s="172">
        <v>2020</v>
      </c>
      <c r="M140" s="172">
        <v>2024</v>
      </c>
      <c r="N140" s="174">
        <v>0</v>
      </c>
      <c r="O140" s="174">
        <v>4071000</v>
      </c>
      <c r="P140" s="174">
        <v>0</v>
      </c>
      <c r="Q140" s="174">
        <v>70000</v>
      </c>
      <c r="R140" s="174">
        <v>1001000</v>
      </c>
      <c r="S140" s="172"/>
      <c r="T140" s="174">
        <v>0</v>
      </c>
      <c r="U140" s="174">
        <v>174000</v>
      </c>
      <c r="V140" s="174">
        <v>0</v>
      </c>
      <c r="W140" s="174">
        <v>827000</v>
      </c>
      <c r="X140" s="174">
        <v>0</v>
      </c>
      <c r="Y140" s="198">
        <v>0</v>
      </c>
    </row>
    <row r="141" spans="1:25" ht="24" customHeight="1">
      <c r="A141" s="197" t="s">
        <v>77</v>
      </c>
      <c r="B141" s="171">
        <v>230</v>
      </c>
      <c r="C141" s="171">
        <v>2321</v>
      </c>
      <c r="D141" s="171">
        <v>6121</v>
      </c>
      <c r="E141" s="172">
        <v>2</v>
      </c>
      <c r="F141" s="172">
        <v>7236000000</v>
      </c>
      <c r="G141" s="173" t="s">
        <v>5</v>
      </c>
      <c r="H141" s="173" t="s">
        <v>348</v>
      </c>
      <c r="I141" s="173" t="s">
        <v>18</v>
      </c>
      <c r="J141" s="173">
        <v>400</v>
      </c>
      <c r="K141" s="173" t="s">
        <v>342</v>
      </c>
      <c r="L141" s="172">
        <v>2020</v>
      </c>
      <c r="M141" s="172">
        <v>2025</v>
      </c>
      <c r="N141" s="174">
        <v>0</v>
      </c>
      <c r="O141" s="174">
        <v>3501000</v>
      </c>
      <c r="P141" s="174">
        <v>0</v>
      </c>
      <c r="Q141" s="174">
        <v>1000000</v>
      </c>
      <c r="R141" s="174">
        <v>1001000</v>
      </c>
      <c r="S141" s="172"/>
      <c r="T141" s="174">
        <v>0</v>
      </c>
      <c r="U141" s="174">
        <v>174000</v>
      </c>
      <c r="V141" s="174">
        <v>0</v>
      </c>
      <c r="W141" s="174">
        <v>827000</v>
      </c>
      <c r="X141" s="174">
        <v>0</v>
      </c>
      <c r="Y141" s="198">
        <v>0</v>
      </c>
    </row>
    <row r="142" spans="1:25" ht="24" customHeight="1">
      <c r="A142" s="187" t="s">
        <v>108</v>
      </c>
      <c r="B142" s="163">
        <v>230</v>
      </c>
      <c r="C142" s="163">
        <v>2321</v>
      </c>
      <c r="D142" s="163">
        <v>6121</v>
      </c>
      <c r="E142" s="164">
        <v>1</v>
      </c>
      <c r="F142" s="164">
        <v>7093000000</v>
      </c>
      <c r="G142" s="165" t="s">
        <v>5</v>
      </c>
      <c r="H142" s="165" t="s">
        <v>351</v>
      </c>
      <c r="I142" s="165" t="s">
        <v>29</v>
      </c>
      <c r="J142" s="165">
        <v>400</v>
      </c>
      <c r="K142" s="165" t="s">
        <v>342</v>
      </c>
      <c r="L142" s="164">
        <v>2004</v>
      </c>
      <c r="M142" s="164">
        <v>2024</v>
      </c>
      <c r="N142" s="166">
        <v>85000000</v>
      </c>
      <c r="O142" s="166">
        <v>242406931</v>
      </c>
      <c r="P142" s="166">
        <v>3412931</v>
      </c>
      <c r="Q142" s="166">
        <v>0</v>
      </c>
      <c r="R142" s="166">
        <v>1119000</v>
      </c>
      <c r="S142" s="164"/>
      <c r="T142" s="166">
        <v>0</v>
      </c>
      <c r="U142" s="166">
        <v>195000</v>
      </c>
      <c r="V142" s="166">
        <v>0</v>
      </c>
      <c r="W142" s="166">
        <v>924000</v>
      </c>
      <c r="X142" s="166">
        <v>0</v>
      </c>
      <c r="Y142" s="188">
        <v>0</v>
      </c>
    </row>
    <row r="143" spans="1:25" ht="24" customHeight="1">
      <c r="A143" s="187" t="s">
        <v>112</v>
      </c>
      <c r="B143" s="163">
        <v>230</v>
      </c>
      <c r="C143" s="163">
        <v>2321</v>
      </c>
      <c r="D143" s="163">
        <v>6121</v>
      </c>
      <c r="E143" s="164">
        <v>1</v>
      </c>
      <c r="F143" s="164">
        <v>7187000000</v>
      </c>
      <c r="G143" s="165" t="s">
        <v>5</v>
      </c>
      <c r="H143" s="165" t="s">
        <v>352</v>
      </c>
      <c r="I143" s="165" t="s">
        <v>29</v>
      </c>
      <c r="J143" s="165">
        <v>400</v>
      </c>
      <c r="K143" s="165" t="s">
        <v>342</v>
      </c>
      <c r="L143" s="164">
        <v>2009</v>
      </c>
      <c r="M143" s="164">
        <v>2022</v>
      </c>
      <c r="N143" s="166">
        <v>0</v>
      </c>
      <c r="O143" s="166">
        <v>37600965</v>
      </c>
      <c r="P143" s="166">
        <v>1460531</v>
      </c>
      <c r="Q143" s="166">
        <v>0</v>
      </c>
      <c r="R143" s="166">
        <v>15512000</v>
      </c>
      <c r="S143" s="164"/>
      <c r="T143" s="166">
        <v>100000</v>
      </c>
      <c r="U143" s="166">
        <v>940000</v>
      </c>
      <c r="V143" s="166">
        <v>10000000</v>
      </c>
      <c r="W143" s="166">
        <v>4472000</v>
      </c>
      <c r="X143" s="166">
        <v>0</v>
      </c>
      <c r="Y143" s="188">
        <v>0</v>
      </c>
    </row>
    <row r="144" spans="1:25" ht="24" customHeight="1">
      <c r="A144" s="197" t="s">
        <v>72</v>
      </c>
      <c r="B144" s="171">
        <v>230</v>
      </c>
      <c r="C144" s="171">
        <v>2321</v>
      </c>
      <c r="D144" s="171">
        <v>6121</v>
      </c>
      <c r="E144" s="172">
        <v>2</v>
      </c>
      <c r="F144" s="172">
        <v>7342000000</v>
      </c>
      <c r="G144" s="173" t="s">
        <v>5</v>
      </c>
      <c r="H144" s="173" t="s">
        <v>726</v>
      </c>
      <c r="I144" s="173" t="s">
        <v>695</v>
      </c>
      <c r="J144" s="173">
        <v>400</v>
      </c>
      <c r="K144" s="173" t="s">
        <v>342</v>
      </c>
      <c r="L144" s="172">
        <v>2020</v>
      </c>
      <c r="M144" s="172">
        <v>2024</v>
      </c>
      <c r="N144" s="174">
        <v>0</v>
      </c>
      <c r="O144" s="174">
        <v>2001000</v>
      </c>
      <c r="P144" s="174">
        <v>0</v>
      </c>
      <c r="Q144" s="174">
        <v>0</v>
      </c>
      <c r="R144" s="174">
        <v>501000</v>
      </c>
      <c r="S144" s="172"/>
      <c r="T144" s="174">
        <v>0</v>
      </c>
      <c r="U144" s="174">
        <v>87000</v>
      </c>
      <c r="V144" s="174">
        <v>0</v>
      </c>
      <c r="W144" s="174">
        <v>414000</v>
      </c>
      <c r="X144" s="174">
        <v>0</v>
      </c>
      <c r="Y144" s="198">
        <v>0</v>
      </c>
    </row>
    <row r="145" spans="1:25" ht="24" customHeight="1">
      <c r="A145" s="197" t="s">
        <v>74</v>
      </c>
      <c r="B145" s="171">
        <v>230</v>
      </c>
      <c r="C145" s="171">
        <v>2321</v>
      </c>
      <c r="D145" s="171">
        <v>6121</v>
      </c>
      <c r="E145" s="172">
        <v>2</v>
      </c>
      <c r="F145" s="172">
        <v>7232000000</v>
      </c>
      <c r="G145" s="173" t="s">
        <v>5</v>
      </c>
      <c r="H145" s="173" t="s">
        <v>696</v>
      </c>
      <c r="I145" s="173" t="s">
        <v>18</v>
      </c>
      <c r="J145" s="173">
        <v>400</v>
      </c>
      <c r="K145" s="173" t="s">
        <v>342</v>
      </c>
      <c r="L145" s="172">
        <v>2019</v>
      </c>
      <c r="M145" s="172">
        <v>2022</v>
      </c>
      <c r="N145" s="174">
        <v>0</v>
      </c>
      <c r="O145" s="174">
        <v>5778000</v>
      </c>
      <c r="P145" s="174">
        <v>3200000</v>
      </c>
      <c r="Q145" s="174">
        <v>500000</v>
      </c>
      <c r="R145" s="174">
        <v>578000</v>
      </c>
      <c r="S145" s="172"/>
      <c r="T145" s="174">
        <v>0</v>
      </c>
      <c r="U145" s="174">
        <v>101000</v>
      </c>
      <c r="V145" s="174">
        <v>0</v>
      </c>
      <c r="W145" s="174">
        <v>477000</v>
      </c>
      <c r="X145" s="174">
        <v>0</v>
      </c>
      <c r="Y145" s="198">
        <v>0</v>
      </c>
    </row>
    <row r="146" spans="1:25" ht="24" customHeight="1">
      <c r="A146" s="187" t="s">
        <v>727</v>
      </c>
      <c r="B146" s="163">
        <v>230</v>
      </c>
      <c r="C146" s="163">
        <v>2321</v>
      </c>
      <c r="D146" s="163">
        <v>6121</v>
      </c>
      <c r="E146" s="164">
        <v>1</v>
      </c>
      <c r="F146" s="164">
        <v>7468000000</v>
      </c>
      <c r="G146" s="165" t="s">
        <v>5</v>
      </c>
      <c r="H146" s="165" t="s">
        <v>728</v>
      </c>
      <c r="I146" s="165" t="s">
        <v>29</v>
      </c>
      <c r="J146" s="165">
        <v>400</v>
      </c>
      <c r="K146" s="165" t="s">
        <v>342</v>
      </c>
      <c r="L146" s="164">
        <v>2020</v>
      </c>
      <c r="M146" s="164">
        <v>2023</v>
      </c>
      <c r="N146" s="166">
        <v>0</v>
      </c>
      <c r="O146" s="166">
        <v>7851000</v>
      </c>
      <c r="P146" s="166">
        <v>0</v>
      </c>
      <c r="Q146" s="166">
        <v>0</v>
      </c>
      <c r="R146" s="166">
        <v>651000</v>
      </c>
      <c r="S146" s="164"/>
      <c r="T146" s="166">
        <v>0</v>
      </c>
      <c r="U146" s="166">
        <v>113000</v>
      </c>
      <c r="V146" s="166">
        <v>0</v>
      </c>
      <c r="W146" s="166">
        <v>538000</v>
      </c>
      <c r="X146" s="166">
        <v>0</v>
      </c>
      <c r="Y146" s="188">
        <v>0</v>
      </c>
    </row>
    <row r="147" spans="1:25" ht="24" customHeight="1">
      <c r="A147" s="187" t="s">
        <v>126</v>
      </c>
      <c r="B147" s="163">
        <v>230</v>
      </c>
      <c r="C147" s="163">
        <v>2321</v>
      </c>
      <c r="D147" s="163">
        <v>6121</v>
      </c>
      <c r="E147" s="164">
        <v>1</v>
      </c>
      <c r="F147" s="164">
        <v>7326000000</v>
      </c>
      <c r="G147" s="165" t="s">
        <v>5</v>
      </c>
      <c r="H147" s="165" t="s">
        <v>364</v>
      </c>
      <c r="I147" s="165" t="s">
        <v>10</v>
      </c>
      <c r="J147" s="165">
        <v>400</v>
      </c>
      <c r="K147" s="165" t="s">
        <v>342</v>
      </c>
      <c r="L147" s="164">
        <v>2018</v>
      </c>
      <c r="M147" s="164">
        <v>2021</v>
      </c>
      <c r="N147" s="166">
        <v>0</v>
      </c>
      <c r="O147" s="166">
        <v>36220000</v>
      </c>
      <c r="P147" s="166">
        <v>218000</v>
      </c>
      <c r="Q147" s="166">
        <v>1000000</v>
      </c>
      <c r="R147" s="166">
        <v>35002000</v>
      </c>
      <c r="S147" s="164"/>
      <c r="T147" s="166">
        <v>1000000</v>
      </c>
      <c r="U147" s="166">
        <v>1563000</v>
      </c>
      <c r="V147" s="166">
        <v>25000000</v>
      </c>
      <c r="W147" s="166">
        <v>7439000</v>
      </c>
      <c r="X147" s="166">
        <v>0</v>
      </c>
      <c r="Y147" s="188">
        <v>0</v>
      </c>
    </row>
    <row r="148" spans="1:25" ht="24" customHeight="1">
      <c r="A148" s="187" t="s">
        <v>187</v>
      </c>
      <c r="B148" s="163">
        <v>230</v>
      </c>
      <c r="C148" s="163">
        <v>2321</v>
      </c>
      <c r="D148" s="163">
        <v>6121</v>
      </c>
      <c r="E148" s="164">
        <v>1</v>
      </c>
      <c r="F148" s="164">
        <v>7424000000</v>
      </c>
      <c r="G148" s="165" t="s">
        <v>5</v>
      </c>
      <c r="H148" s="165" t="s">
        <v>628</v>
      </c>
      <c r="I148" s="165" t="s">
        <v>10</v>
      </c>
      <c r="J148" s="165">
        <v>400</v>
      </c>
      <c r="K148" s="165" t="s">
        <v>342</v>
      </c>
      <c r="L148" s="164">
        <v>2017</v>
      </c>
      <c r="M148" s="164">
        <v>2021</v>
      </c>
      <c r="N148" s="166">
        <v>0</v>
      </c>
      <c r="O148" s="166">
        <v>20785080</v>
      </c>
      <c r="P148" s="166">
        <v>784080</v>
      </c>
      <c r="Q148" s="166">
        <v>0</v>
      </c>
      <c r="R148" s="166">
        <v>20001000</v>
      </c>
      <c r="S148" s="164"/>
      <c r="T148" s="166">
        <v>0</v>
      </c>
      <c r="U148" s="166">
        <v>868000</v>
      </c>
      <c r="V148" s="166">
        <v>15000000</v>
      </c>
      <c r="W148" s="166">
        <v>4133000</v>
      </c>
      <c r="X148" s="166">
        <v>0</v>
      </c>
      <c r="Y148" s="188">
        <v>0</v>
      </c>
    </row>
    <row r="149" spans="1:25" ht="24" customHeight="1">
      <c r="A149" s="187" t="s">
        <v>120</v>
      </c>
      <c r="B149" s="163">
        <v>230</v>
      </c>
      <c r="C149" s="163">
        <v>2321</v>
      </c>
      <c r="D149" s="163">
        <v>6121</v>
      </c>
      <c r="E149" s="164">
        <v>1</v>
      </c>
      <c r="F149" s="164">
        <v>7295000000</v>
      </c>
      <c r="G149" s="165" t="s">
        <v>5</v>
      </c>
      <c r="H149" s="165" t="s">
        <v>368</v>
      </c>
      <c r="I149" s="165" t="s">
        <v>10</v>
      </c>
      <c r="J149" s="165">
        <v>400</v>
      </c>
      <c r="K149" s="165" t="s">
        <v>342</v>
      </c>
      <c r="L149" s="164">
        <v>2014</v>
      </c>
      <c r="M149" s="164">
        <v>2021</v>
      </c>
      <c r="N149" s="166">
        <v>0</v>
      </c>
      <c r="O149" s="166">
        <v>80119917</v>
      </c>
      <c r="P149" s="166">
        <v>41554917</v>
      </c>
      <c r="Q149" s="166">
        <v>19800000</v>
      </c>
      <c r="R149" s="166">
        <v>18765000</v>
      </c>
      <c r="S149" s="164"/>
      <c r="T149" s="166">
        <v>0</v>
      </c>
      <c r="U149" s="166">
        <v>3257000</v>
      </c>
      <c r="V149" s="166">
        <v>0</v>
      </c>
      <c r="W149" s="166">
        <v>15508000</v>
      </c>
      <c r="X149" s="166">
        <v>0</v>
      </c>
      <c r="Y149" s="188">
        <v>0</v>
      </c>
    </row>
    <row r="150" spans="1:25" ht="24" customHeight="1">
      <c r="A150" s="199" t="s">
        <v>153</v>
      </c>
      <c r="B150" s="167">
        <v>230</v>
      </c>
      <c r="C150" s="167">
        <v>2321</v>
      </c>
      <c r="D150" s="167">
        <v>6121</v>
      </c>
      <c r="E150" s="168">
        <v>5</v>
      </c>
      <c r="F150" s="168">
        <v>7401000000</v>
      </c>
      <c r="G150" s="169" t="s">
        <v>5</v>
      </c>
      <c r="H150" s="169" t="s">
        <v>729</v>
      </c>
      <c r="I150" s="169" t="s">
        <v>20</v>
      </c>
      <c r="J150" s="169">
        <v>400</v>
      </c>
      <c r="K150" s="169" t="s">
        <v>342</v>
      </c>
      <c r="L150" s="168">
        <v>2018</v>
      </c>
      <c r="M150" s="168">
        <v>2027</v>
      </c>
      <c r="N150" s="170">
        <v>0</v>
      </c>
      <c r="O150" s="170">
        <v>969650</v>
      </c>
      <c r="P150" s="170">
        <v>598950</v>
      </c>
      <c r="Q150" s="170">
        <v>326700</v>
      </c>
      <c r="R150" s="170">
        <v>44000</v>
      </c>
      <c r="S150" s="168"/>
      <c r="T150" s="170">
        <v>36000</v>
      </c>
      <c r="U150" s="170">
        <v>2000</v>
      </c>
      <c r="V150" s="170">
        <v>0</v>
      </c>
      <c r="W150" s="170">
        <v>6000</v>
      </c>
      <c r="X150" s="170">
        <v>0</v>
      </c>
      <c r="Y150" s="200">
        <v>0</v>
      </c>
    </row>
    <row r="151" spans="1:25" ht="24" customHeight="1">
      <c r="A151" s="187" t="s">
        <v>127</v>
      </c>
      <c r="B151" s="163">
        <v>230</v>
      </c>
      <c r="C151" s="163">
        <v>2321</v>
      </c>
      <c r="D151" s="163">
        <v>6121</v>
      </c>
      <c r="E151" s="164">
        <v>1</v>
      </c>
      <c r="F151" s="164">
        <v>7349000000</v>
      </c>
      <c r="G151" s="165" t="s">
        <v>5</v>
      </c>
      <c r="H151" s="165" t="s">
        <v>370</v>
      </c>
      <c r="I151" s="165" t="s">
        <v>32</v>
      </c>
      <c r="J151" s="165">
        <v>400</v>
      </c>
      <c r="K151" s="165" t="s">
        <v>342</v>
      </c>
      <c r="L151" s="164">
        <v>2013</v>
      </c>
      <c r="M151" s="164">
        <v>2021</v>
      </c>
      <c r="N151" s="166">
        <v>0</v>
      </c>
      <c r="O151" s="166">
        <v>8581000</v>
      </c>
      <c r="P151" s="166">
        <v>1274168</v>
      </c>
      <c r="Q151" s="166">
        <v>3405832</v>
      </c>
      <c r="R151" s="166">
        <v>3901000</v>
      </c>
      <c r="S151" s="164"/>
      <c r="T151" s="166">
        <v>600000</v>
      </c>
      <c r="U151" s="166">
        <v>573000</v>
      </c>
      <c r="V151" s="166">
        <v>0</v>
      </c>
      <c r="W151" s="166">
        <v>2728000</v>
      </c>
      <c r="X151" s="166">
        <v>0</v>
      </c>
      <c r="Y151" s="188">
        <v>0</v>
      </c>
    </row>
    <row r="152" spans="1:25" ht="24" customHeight="1">
      <c r="A152" s="187" t="s">
        <v>1068</v>
      </c>
      <c r="B152" s="163">
        <v>230</v>
      </c>
      <c r="C152" s="163">
        <v>2321</v>
      </c>
      <c r="D152" s="163">
        <v>6121</v>
      </c>
      <c r="E152" s="164">
        <v>1</v>
      </c>
      <c r="F152" s="164">
        <v>7318000000</v>
      </c>
      <c r="G152" s="165" t="s">
        <v>5</v>
      </c>
      <c r="H152" s="165" t="s">
        <v>1069</v>
      </c>
      <c r="I152" s="165" t="s">
        <v>10</v>
      </c>
      <c r="J152" s="165">
        <v>400</v>
      </c>
      <c r="K152" s="165" t="s">
        <v>342</v>
      </c>
      <c r="L152" s="164">
        <v>2012</v>
      </c>
      <c r="M152" s="164">
        <v>2020</v>
      </c>
      <c r="N152" s="166">
        <v>0</v>
      </c>
      <c r="O152" s="166">
        <v>4430000</v>
      </c>
      <c r="P152" s="166">
        <v>983002</v>
      </c>
      <c r="Q152" s="166">
        <v>3196998</v>
      </c>
      <c r="R152" s="166">
        <v>250000</v>
      </c>
      <c r="S152" s="164"/>
      <c r="T152" s="166">
        <v>250000</v>
      </c>
      <c r="U152" s="166">
        <v>0</v>
      </c>
      <c r="V152" s="166">
        <v>0</v>
      </c>
      <c r="W152" s="166">
        <v>0</v>
      </c>
      <c r="X152" s="166">
        <v>0</v>
      </c>
      <c r="Y152" s="188">
        <v>0</v>
      </c>
    </row>
    <row r="153" spans="1:25" ht="24" customHeight="1">
      <c r="A153" s="187" t="s">
        <v>136</v>
      </c>
      <c r="B153" s="163">
        <v>230</v>
      </c>
      <c r="C153" s="163">
        <v>2321</v>
      </c>
      <c r="D153" s="163">
        <v>6121</v>
      </c>
      <c r="E153" s="164">
        <v>1</v>
      </c>
      <c r="F153" s="164">
        <v>7362000000</v>
      </c>
      <c r="G153" s="165" t="s">
        <v>5</v>
      </c>
      <c r="H153" s="165" t="s">
        <v>371</v>
      </c>
      <c r="I153" s="165" t="s">
        <v>10</v>
      </c>
      <c r="J153" s="165">
        <v>400</v>
      </c>
      <c r="K153" s="165" t="s">
        <v>342</v>
      </c>
      <c r="L153" s="164">
        <v>2011</v>
      </c>
      <c r="M153" s="164">
        <v>2021</v>
      </c>
      <c r="N153" s="166">
        <v>0</v>
      </c>
      <c r="O153" s="166">
        <v>59375631</v>
      </c>
      <c r="P153" s="166">
        <v>2855631</v>
      </c>
      <c r="Q153" s="166">
        <v>20000000</v>
      </c>
      <c r="R153" s="166">
        <v>36520000</v>
      </c>
      <c r="S153" s="164"/>
      <c r="T153" s="166">
        <v>0</v>
      </c>
      <c r="U153" s="166">
        <v>2000000</v>
      </c>
      <c r="V153" s="166">
        <v>25000000</v>
      </c>
      <c r="W153" s="166">
        <v>9520000</v>
      </c>
      <c r="X153" s="166">
        <v>0</v>
      </c>
      <c r="Y153" s="188">
        <v>0</v>
      </c>
    </row>
    <row r="154" spans="1:25" ht="24" customHeight="1">
      <c r="A154" s="197" t="s">
        <v>113</v>
      </c>
      <c r="B154" s="171">
        <v>230</v>
      </c>
      <c r="C154" s="171">
        <v>2321</v>
      </c>
      <c r="D154" s="171">
        <v>6121</v>
      </c>
      <c r="E154" s="172">
        <v>2</v>
      </c>
      <c r="F154" s="172">
        <v>7200000000</v>
      </c>
      <c r="G154" s="173" t="s">
        <v>5</v>
      </c>
      <c r="H154" s="173" t="s">
        <v>310</v>
      </c>
      <c r="I154" s="173" t="s">
        <v>29</v>
      </c>
      <c r="J154" s="173">
        <v>400</v>
      </c>
      <c r="K154" s="173" t="s">
        <v>342</v>
      </c>
      <c r="L154" s="172">
        <v>2009</v>
      </c>
      <c r="M154" s="172">
        <v>2022</v>
      </c>
      <c r="N154" s="174">
        <v>0</v>
      </c>
      <c r="O154" s="174">
        <v>19591647</v>
      </c>
      <c r="P154" s="174">
        <v>1140647</v>
      </c>
      <c r="Q154" s="174">
        <v>300000</v>
      </c>
      <c r="R154" s="174">
        <v>151000</v>
      </c>
      <c r="S154" s="172"/>
      <c r="T154" s="174">
        <v>100000</v>
      </c>
      <c r="U154" s="174">
        <v>9000</v>
      </c>
      <c r="V154" s="174">
        <v>0</v>
      </c>
      <c r="W154" s="174">
        <v>42000</v>
      </c>
      <c r="X154" s="174">
        <v>0</v>
      </c>
      <c r="Y154" s="198">
        <v>0</v>
      </c>
    </row>
    <row r="155" spans="1:25" ht="24" customHeight="1">
      <c r="A155" s="197" t="s">
        <v>104</v>
      </c>
      <c r="B155" s="171">
        <v>230</v>
      </c>
      <c r="C155" s="171">
        <v>2321</v>
      </c>
      <c r="D155" s="171">
        <v>6121</v>
      </c>
      <c r="E155" s="172">
        <v>2</v>
      </c>
      <c r="F155" s="172">
        <v>7089000000</v>
      </c>
      <c r="G155" s="173" t="s">
        <v>5</v>
      </c>
      <c r="H155" s="173" t="s">
        <v>730</v>
      </c>
      <c r="I155" s="173" t="s">
        <v>10</v>
      </c>
      <c r="J155" s="173">
        <v>400</v>
      </c>
      <c r="K155" s="173" t="s">
        <v>342</v>
      </c>
      <c r="L155" s="172">
        <v>2019</v>
      </c>
      <c r="M155" s="172">
        <v>2022</v>
      </c>
      <c r="N155" s="174">
        <v>0</v>
      </c>
      <c r="O155" s="174">
        <v>50702620</v>
      </c>
      <c r="P155" s="174">
        <v>0</v>
      </c>
      <c r="Q155" s="174">
        <v>752620</v>
      </c>
      <c r="R155" s="174">
        <v>1150000</v>
      </c>
      <c r="S155" s="172"/>
      <c r="T155" s="174">
        <v>0</v>
      </c>
      <c r="U155" s="174">
        <v>200000</v>
      </c>
      <c r="V155" s="174">
        <v>0</v>
      </c>
      <c r="W155" s="174">
        <v>950000</v>
      </c>
      <c r="X155" s="174">
        <v>0</v>
      </c>
      <c r="Y155" s="198">
        <v>0</v>
      </c>
    </row>
    <row r="156" spans="1:25" ht="24" customHeight="1">
      <c r="A156" s="187" t="s">
        <v>111</v>
      </c>
      <c r="B156" s="163">
        <v>230</v>
      </c>
      <c r="C156" s="163">
        <v>2321</v>
      </c>
      <c r="D156" s="163">
        <v>6121</v>
      </c>
      <c r="E156" s="164">
        <v>1</v>
      </c>
      <c r="F156" s="164">
        <v>7097000000</v>
      </c>
      <c r="G156" s="165" t="s">
        <v>5</v>
      </c>
      <c r="H156" s="165" t="s">
        <v>385</v>
      </c>
      <c r="I156" s="165" t="s">
        <v>29</v>
      </c>
      <c r="J156" s="165">
        <v>400</v>
      </c>
      <c r="K156" s="165" t="s">
        <v>342</v>
      </c>
      <c r="L156" s="164">
        <v>2007</v>
      </c>
      <c r="M156" s="164">
        <v>2025</v>
      </c>
      <c r="N156" s="166">
        <v>0</v>
      </c>
      <c r="O156" s="166">
        <v>214762125</v>
      </c>
      <c r="P156" s="166">
        <v>5335625</v>
      </c>
      <c r="Q156" s="166">
        <v>0</v>
      </c>
      <c r="R156" s="166">
        <v>3424000</v>
      </c>
      <c r="S156" s="164"/>
      <c r="T156" s="166">
        <v>1609000</v>
      </c>
      <c r="U156" s="166">
        <v>315000</v>
      </c>
      <c r="V156" s="166">
        <v>0</v>
      </c>
      <c r="W156" s="166">
        <v>1500000</v>
      </c>
      <c r="X156" s="166">
        <v>0</v>
      </c>
      <c r="Y156" s="188">
        <v>0</v>
      </c>
    </row>
    <row r="157" spans="1:25" ht="24" customHeight="1">
      <c r="A157" s="187" t="s">
        <v>173</v>
      </c>
      <c r="B157" s="163">
        <v>230</v>
      </c>
      <c r="C157" s="163">
        <v>2321</v>
      </c>
      <c r="D157" s="163">
        <v>6121</v>
      </c>
      <c r="E157" s="164">
        <v>1</v>
      </c>
      <c r="F157" s="164">
        <v>7419000000</v>
      </c>
      <c r="G157" s="165" t="s">
        <v>5</v>
      </c>
      <c r="H157" s="165" t="s">
        <v>386</v>
      </c>
      <c r="I157" s="165" t="s">
        <v>10</v>
      </c>
      <c r="J157" s="165">
        <v>400</v>
      </c>
      <c r="K157" s="165" t="s">
        <v>342</v>
      </c>
      <c r="L157" s="164">
        <v>2018</v>
      </c>
      <c r="M157" s="164">
        <v>2021</v>
      </c>
      <c r="N157" s="166">
        <v>0</v>
      </c>
      <c r="O157" s="166">
        <v>4404580</v>
      </c>
      <c r="P157" s="166">
        <v>270580</v>
      </c>
      <c r="Q157" s="166">
        <v>0</v>
      </c>
      <c r="R157" s="166">
        <v>4134000</v>
      </c>
      <c r="S157" s="164"/>
      <c r="T157" s="166">
        <v>79000</v>
      </c>
      <c r="U157" s="166">
        <v>704000</v>
      </c>
      <c r="V157" s="166">
        <v>0</v>
      </c>
      <c r="W157" s="166">
        <v>3351000</v>
      </c>
      <c r="X157" s="166">
        <v>0</v>
      </c>
      <c r="Y157" s="188">
        <v>0</v>
      </c>
    </row>
    <row r="158" spans="1:25" ht="24" customHeight="1">
      <c r="A158" s="187" t="s">
        <v>100</v>
      </c>
      <c r="B158" s="163">
        <v>230</v>
      </c>
      <c r="C158" s="163">
        <v>2321</v>
      </c>
      <c r="D158" s="163">
        <v>6121</v>
      </c>
      <c r="E158" s="164">
        <v>1</v>
      </c>
      <c r="F158" s="164">
        <v>7040000000</v>
      </c>
      <c r="G158" s="165" t="s">
        <v>5</v>
      </c>
      <c r="H158" s="165" t="s">
        <v>388</v>
      </c>
      <c r="I158" s="165" t="s">
        <v>731</v>
      </c>
      <c r="J158" s="165">
        <v>400</v>
      </c>
      <c r="K158" s="165" t="s">
        <v>342</v>
      </c>
      <c r="L158" s="164">
        <v>2001</v>
      </c>
      <c r="M158" s="164">
        <v>2021</v>
      </c>
      <c r="N158" s="166">
        <v>67748320</v>
      </c>
      <c r="O158" s="166">
        <v>309392222</v>
      </c>
      <c r="P158" s="166">
        <v>166779505</v>
      </c>
      <c r="Q158" s="166">
        <v>110932718</v>
      </c>
      <c r="R158" s="166">
        <v>31680000</v>
      </c>
      <c r="S158" s="164"/>
      <c r="T158" s="166">
        <v>6000000</v>
      </c>
      <c r="U158" s="166">
        <v>1510000</v>
      </c>
      <c r="V158" s="166">
        <v>12000000</v>
      </c>
      <c r="W158" s="166">
        <v>7188000</v>
      </c>
      <c r="X158" s="166">
        <v>4982000</v>
      </c>
      <c r="Y158" s="188">
        <v>0</v>
      </c>
    </row>
    <row r="159" spans="1:25" ht="24" customHeight="1">
      <c r="A159" s="197" t="s">
        <v>209</v>
      </c>
      <c r="B159" s="171">
        <v>230</v>
      </c>
      <c r="C159" s="171">
        <v>2321</v>
      </c>
      <c r="D159" s="171">
        <v>6121</v>
      </c>
      <c r="E159" s="172">
        <v>2</v>
      </c>
      <c r="F159" s="172">
        <v>7368000000</v>
      </c>
      <c r="G159" s="173" t="s">
        <v>5</v>
      </c>
      <c r="H159" s="173" t="s">
        <v>732</v>
      </c>
      <c r="I159" s="173" t="s">
        <v>26</v>
      </c>
      <c r="J159" s="173">
        <v>400</v>
      </c>
      <c r="K159" s="173" t="s">
        <v>342</v>
      </c>
      <c r="L159" s="172">
        <v>2016</v>
      </c>
      <c r="M159" s="172">
        <v>2022</v>
      </c>
      <c r="N159" s="174">
        <v>0</v>
      </c>
      <c r="O159" s="174">
        <v>2145850</v>
      </c>
      <c r="P159" s="174">
        <v>277090</v>
      </c>
      <c r="Q159" s="174">
        <v>0</v>
      </c>
      <c r="R159" s="174">
        <v>803000</v>
      </c>
      <c r="S159" s="172"/>
      <c r="T159" s="174">
        <v>0</v>
      </c>
      <c r="U159" s="174">
        <v>140000</v>
      </c>
      <c r="V159" s="174">
        <v>0</v>
      </c>
      <c r="W159" s="174">
        <v>663000</v>
      </c>
      <c r="X159" s="174">
        <v>0</v>
      </c>
      <c r="Y159" s="198">
        <v>0</v>
      </c>
    </row>
    <row r="160" spans="1:25" ht="24" customHeight="1">
      <c r="A160" s="187" t="s">
        <v>125</v>
      </c>
      <c r="B160" s="163">
        <v>230</v>
      </c>
      <c r="C160" s="163">
        <v>2321</v>
      </c>
      <c r="D160" s="163">
        <v>6121</v>
      </c>
      <c r="E160" s="164">
        <v>1</v>
      </c>
      <c r="F160" s="164">
        <v>7324000000</v>
      </c>
      <c r="G160" s="165" t="s">
        <v>5</v>
      </c>
      <c r="H160" s="165" t="s">
        <v>733</v>
      </c>
      <c r="I160" s="165" t="s">
        <v>20</v>
      </c>
      <c r="J160" s="165">
        <v>400</v>
      </c>
      <c r="K160" s="165" t="s">
        <v>342</v>
      </c>
      <c r="L160" s="164">
        <v>2015</v>
      </c>
      <c r="M160" s="164">
        <v>2022</v>
      </c>
      <c r="N160" s="166">
        <v>0</v>
      </c>
      <c r="O160" s="166">
        <v>15307153</v>
      </c>
      <c r="P160" s="166">
        <v>1370728</v>
      </c>
      <c r="Q160" s="166">
        <v>187125</v>
      </c>
      <c r="R160" s="166">
        <v>6478000</v>
      </c>
      <c r="S160" s="164"/>
      <c r="T160" s="166">
        <v>0</v>
      </c>
      <c r="U160" s="166">
        <v>1125000</v>
      </c>
      <c r="V160" s="166">
        <v>0</v>
      </c>
      <c r="W160" s="166">
        <v>5353000</v>
      </c>
      <c r="X160" s="166">
        <v>0</v>
      </c>
      <c r="Y160" s="188">
        <v>0</v>
      </c>
    </row>
    <row r="161" spans="1:25" ht="24" customHeight="1">
      <c r="A161" s="199" t="s">
        <v>102</v>
      </c>
      <c r="B161" s="167">
        <v>230</v>
      </c>
      <c r="C161" s="167">
        <v>2321</v>
      </c>
      <c r="D161" s="167">
        <v>6121</v>
      </c>
      <c r="E161" s="168">
        <v>3</v>
      </c>
      <c r="F161" s="168">
        <v>7081000000</v>
      </c>
      <c r="G161" s="169" t="s">
        <v>5</v>
      </c>
      <c r="H161" s="169" t="s">
        <v>316</v>
      </c>
      <c r="I161" s="169" t="s">
        <v>7</v>
      </c>
      <c r="J161" s="169">
        <v>400</v>
      </c>
      <c r="K161" s="169" t="s">
        <v>342</v>
      </c>
      <c r="L161" s="168">
        <v>2003</v>
      </c>
      <c r="M161" s="168">
        <v>2024</v>
      </c>
      <c r="N161" s="170">
        <v>0</v>
      </c>
      <c r="O161" s="170">
        <v>57166100</v>
      </c>
      <c r="P161" s="170">
        <v>56365100</v>
      </c>
      <c r="Q161" s="170">
        <v>100000</v>
      </c>
      <c r="R161" s="170">
        <v>101000</v>
      </c>
      <c r="S161" s="168"/>
      <c r="T161" s="170">
        <v>0</v>
      </c>
      <c r="U161" s="170">
        <v>18000</v>
      </c>
      <c r="V161" s="170">
        <v>0</v>
      </c>
      <c r="W161" s="170">
        <v>83000</v>
      </c>
      <c r="X161" s="170">
        <v>0</v>
      </c>
      <c r="Y161" s="200">
        <v>0</v>
      </c>
    </row>
    <row r="162" spans="1:25" ht="24" customHeight="1">
      <c r="A162" s="187" t="s">
        <v>1070</v>
      </c>
      <c r="B162" s="163">
        <v>230</v>
      </c>
      <c r="C162" s="163">
        <v>2321</v>
      </c>
      <c r="D162" s="163">
        <v>6121</v>
      </c>
      <c r="E162" s="164">
        <v>1</v>
      </c>
      <c r="F162" s="164">
        <v>7408000000</v>
      </c>
      <c r="G162" s="165" t="s">
        <v>5</v>
      </c>
      <c r="H162" s="165" t="s">
        <v>1071</v>
      </c>
      <c r="I162" s="165" t="s">
        <v>935</v>
      </c>
      <c r="J162" s="165">
        <v>400</v>
      </c>
      <c r="K162" s="165" t="s">
        <v>342</v>
      </c>
      <c r="L162" s="164">
        <v>2018</v>
      </c>
      <c r="M162" s="164">
        <v>2020</v>
      </c>
      <c r="N162" s="166">
        <v>0</v>
      </c>
      <c r="O162" s="166">
        <v>680000</v>
      </c>
      <c r="P162" s="166">
        <v>80000</v>
      </c>
      <c r="Q162" s="166">
        <v>300000</v>
      </c>
      <c r="R162" s="166">
        <v>300000</v>
      </c>
      <c r="S162" s="164"/>
      <c r="T162" s="166">
        <v>300000</v>
      </c>
      <c r="U162" s="166">
        <v>0</v>
      </c>
      <c r="V162" s="166">
        <v>0</v>
      </c>
      <c r="W162" s="166">
        <v>0</v>
      </c>
      <c r="X162" s="166">
        <v>0</v>
      </c>
      <c r="Y162" s="188">
        <v>0</v>
      </c>
    </row>
    <row r="163" spans="1:25" ht="24" customHeight="1">
      <c r="A163" s="199" t="s">
        <v>734</v>
      </c>
      <c r="B163" s="167">
        <v>230</v>
      </c>
      <c r="C163" s="167">
        <v>2321</v>
      </c>
      <c r="D163" s="167">
        <v>6121</v>
      </c>
      <c r="E163" s="168">
        <v>3</v>
      </c>
      <c r="F163" s="168">
        <v>7389000000</v>
      </c>
      <c r="G163" s="169" t="s">
        <v>5</v>
      </c>
      <c r="H163" s="169" t="s">
        <v>735</v>
      </c>
      <c r="I163" s="169" t="s">
        <v>10</v>
      </c>
      <c r="J163" s="169">
        <v>400</v>
      </c>
      <c r="K163" s="169" t="s">
        <v>342</v>
      </c>
      <c r="L163" s="168">
        <v>2017</v>
      </c>
      <c r="M163" s="168">
        <v>2021</v>
      </c>
      <c r="N163" s="170">
        <v>0</v>
      </c>
      <c r="O163" s="170">
        <v>10532600</v>
      </c>
      <c r="P163" s="170">
        <v>0</v>
      </c>
      <c r="Q163" s="170">
        <v>435600</v>
      </c>
      <c r="R163" s="170">
        <v>97000</v>
      </c>
      <c r="S163" s="168"/>
      <c r="T163" s="170">
        <v>0</v>
      </c>
      <c r="U163" s="170">
        <v>17000</v>
      </c>
      <c r="V163" s="170">
        <v>0</v>
      </c>
      <c r="W163" s="170">
        <v>80000</v>
      </c>
      <c r="X163" s="170">
        <v>0</v>
      </c>
      <c r="Y163" s="200">
        <v>0</v>
      </c>
    </row>
    <row r="164" spans="1:25" ht="24" customHeight="1">
      <c r="A164" s="187" t="s">
        <v>134</v>
      </c>
      <c r="B164" s="163">
        <v>230</v>
      </c>
      <c r="C164" s="163">
        <v>2321</v>
      </c>
      <c r="D164" s="163">
        <v>6121</v>
      </c>
      <c r="E164" s="164">
        <v>1</v>
      </c>
      <c r="F164" s="164">
        <v>7355000000</v>
      </c>
      <c r="G164" s="165" t="s">
        <v>5</v>
      </c>
      <c r="H164" s="165" t="s">
        <v>321</v>
      </c>
      <c r="I164" s="165" t="s">
        <v>736</v>
      </c>
      <c r="J164" s="165">
        <v>400</v>
      </c>
      <c r="K164" s="165" t="s">
        <v>342</v>
      </c>
      <c r="L164" s="164">
        <v>2014</v>
      </c>
      <c r="M164" s="164">
        <v>2021</v>
      </c>
      <c r="N164" s="166">
        <v>0</v>
      </c>
      <c r="O164" s="166">
        <v>47201000</v>
      </c>
      <c r="P164" s="166">
        <v>19675913</v>
      </c>
      <c r="Q164" s="166">
        <v>23124087</v>
      </c>
      <c r="R164" s="166">
        <v>4401000</v>
      </c>
      <c r="S164" s="164"/>
      <c r="T164" s="166">
        <v>3700000</v>
      </c>
      <c r="U164" s="166">
        <v>122000</v>
      </c>
      <c r="V164" s="166">
        <v>0</v>
      </c>
      <c r="W164" s="166">
        <v>579000</v>
      </c>
      <c r="X164" s="166">
        <v>0</v>
      </c>
      <c r="Y164" s="188">
        <v>0</v>
      </c>
    </row>
    <row r="165" spans="1:25" ht="24" customHeight="1">
      <c r="A165" s="197" t="s">
        <v>168</v>
      </c>
      <c r="B165" s="171">
        <v>230</v>
      </c>
      <c r="C165" s="171">
        <v>2321</v>
      </c>
      <c r="D165" s="171">
        <v>6121</v>
      </c>
      <c r="E165" s="172">
        <v>2</v>
      </c>
      <c r="F165" s="172">
        <v>7414000000</v>
      </c>
      <c r="G165" s="173" t="s">
        <v>5</v>
      </c>
      <c r="H165" s="173" t="s">
        <v>403</v>
      </c>
      <c r="I165" s="173" t="s">
        <v>28</v>
      </c>
      <c r="J165" s="173">
        <v>400</v>
      </c>
      <c r="K165" s="173" t="s">
        <v>342</v>
      </c>
      <c r="L165" s="172">
        <v>2018</v>
      </c>
      <c r="M165" s="172">
        <v>2025</v>
      </c>
      <c r="N165" s="174">
        <v>0</v>
      </c>
      <c r="O165" s="174">
        <v>1122461</v>
      </c>
      <c r="P165" s="174">
        <v>549461</v>
      </c>
      <c r="Q165" s="174">
        <v>92000</v>
      </c>
      <c r="R165" s="174">
        <v>481000</v>
      </c>
      <c r="S165" s="172"/>
      <c r="T165" s="174">
        <v>0</v>
      </c>
      <c r="U165" s="174">
        <v>84000</v>
      </c>
      <c r="V165" s="174">
        <v>0</v>
      </c>
      <c r="W165" s="174">
        <v>397000</v>
      </c>
      <c r="X165" s="174">
        <v>0</v>
      </c>
      <c r="Y165" s="198">
        <v>0</v>
      </c>
    </row>
    <row r="166" spans="1:25" ht="24" customHeight="1">
      <c r="A166" s="187" t="s">
        <v>208</v>
      </c>
      <c r="B166" s="163">
        <v>230</v>
      </c>
      <c r="C166" s="163">
        <v>2321</v>
      </c>
      <c r="D166" s="163">
        <v>6121</v>
      </c>
      <c r="E166" s="164">
        <v>1</v>
      </c>
      <c r="F166" s="164">
        <v>7361000000</v>
      </c>
      <c r="G166" s="165" t="s">
        <v>5</v>
      </c>
      <c r="H166" s="165" t="s">
        <v>322</v>
      </c>
      <c r="I166" s="165" t="s">
        <v>737</v>
      </c>
      <c r="J166" s="165">
        <v>400</v>
      </c>
      <c r="K166" s="165" t="s">
        <v>290</v>
      </c>
      <c r="L166" s="164">
        <v>2008</v>
      </c>
      <c r="M166" s="164">
        <v>2022</v>
      </c>
      <c r="N166" s="166">
        <v>0</v>
      </c>
      <c r="O166" s="166">
        <v>6230374</v>
      </c>
      <c r="P166" s="166">
        <v>500752</v>
      </c>
      <c r="Q166" s="166">
        <v>468622</v>
      </c>
      <c r="R166" s="166">
        <v>5261000</v>
      </c>
      <c r="S166" s="164"/>
      <c r="T166" s="166">
        <v>0</v>
      </c>
      <c r="U166" s="166">
        <v>393000</v>
      </c>
      <c r="V166" s="166">
        <v>3000000</v>
      </c>
      <c r="W166" s="166">
        <v>1868000</v>
      </c>
      <c r="X166" s="166">
        <v>0</v>
      </c>
      <c r="Y166" s="188">
        <v>0</v>
      </c>
    </row>
    <row r="167" spans="1:25" ht="24" customHeight="1">
      <c r="A167" s="187" t="s">
        <v>117</v>
      </c>
      <c r="B167" s="163">
        <v>230</v>
      </c>
      <c r="C167" s="163">
        <v>2321</v>
      </c>
      <c r="D167" s="163">
        <v>6121</v>
      </c>
      <c r="E167" s="164">
        <v>1</v>
      </c>
      <c r="F167" s="164">
        <v>7254000000</v>
      </c>
      <c r="G167" s="165" t="s">
        <v>5</v>
      </c>
      <c r="H167" s="165" t="s">
        <v>323</v>
      </c>
      <c r="I167" s="165" t="s">
        <v>29</v>
      </c>
      <c r="J167" s="165">
        <v>400</v>
      </c>
      <c r="K167" s="165" t="s">
        <v>342</v>
      </c>
      <c r="L167" s="164">
        <v>2009</v>
      </c>
      <c r="M167" s="164">
        <v>2021</v>
      </c>
      <c r="N167" s="166">
        <v>5610000</v>
      </c>
      <c r="O167" s="166">
        <v>6885380</v>
      </c>
      <c r="P167" s="166">
        <v>794380</v>
      </c>
      <c r="Q167" s="166">
        <v>3740000</v>
      </c>
      <c r="R167" s="166">
        <v>2351000</v>
      </c>
      <c r="S167" s="164"/>
      <c r="T167" s="166">
        <v>237000</v>
      </c>
      <c r="U167" s="166">
        <v>43000</v>
      </c>
      <c r="V167" s="166">
        <v>0</v>
      </c>
      <c r="W167" s="166">
        <v>201000</v>
      </c>
      <c r="X167" s="166">
        <v>1870000</v>
      </c>
      <c r="Y167" s="188">
        <v>0</v>
      </c>
    </row>
    <row r="168" spans="1:25" ht="24" customHeight="1">
      <c r="A168" s="187" t="s">
        <v>738</v>
      </c>
      <c r="B168" s="163">
        <v>230</v>
      </c>
      <c r="C168" s="163">
        <v>2321</v>
      </c>
      <c r="D168" s="163">
        <v>6121</v>
      </c>
      <c r="E168" s="164">
        <v>1</v>
      </c>
      <c r="F168" s="164">
        <v>7461000000</v>
      </c>
      <c r="G168" s="165" t="s">
        <v>5</v>
      </c>
      <c r="H168" s="165" t="s">
        <v>739</v>
      </c>
      <c r="I168" s="165" t="s">
        <v>20</v>
      </c>
      <c r="J168" s="165">
        <v>400</v>
      </c>
      <c r="K168" s="165" t="s">
        <v>342</v>
      </c>
      <c r="L168" s="164">
        <v>2020</v>
      </c>
      <c r="M168" s="164">
        <v>2021</v>
      </c>
      <c r="N168" s="166">
        <v>0</v>
      </c>
      <c r="O168" s="166">
        <v>1438490</v>
      </c>
      <c r="P168" s="166">
        <v>0</v>
      </c>
      <c r="Q168" s="166">
        <v>567490</v>
      </c>
      <c r="R168" s="166">
        <v>871000</v>
      </c>
      <c r="S168" s="164"/>
      <c r="T168" s="166">
        <v>270000</v>
      </c>
      <c r="U168" s="166">
        <v>105000</v>
      </c>
      <c r="V168" s="166">
        <v>0</v>
      </c>
      <c r="W168" s="166">
        <v>496000</v>
      </c>
      <c r="X168" s="166">
        <v>0</v>
      </c>
      <c r="Y168" s="188">
        <v>0</v>
      </c>
    </row>
    <row r="169" spans="1:25" ht="24" customHeight="1">
      <c r="A169" s="197" t="s">
        <v>119</v>
      </c>
      <c r="B169" s="171">
        <v>230</v>
      </c>
      <c r="C169" s="171">
        <v>2321</v>
      </c>
      <c r="D169" s="171">
        <v>6121</v>
      </c>
      <c r="E169" s="172">
        <v>2</v>
      </c>
      <c r="F169" s="172">
        <v>7267000000</v>
      </c>
      <c r="G169" s="173" t="s">
        <v>5</v>
      </c>
      <c r="H169" s="173" t="s">
        <v>740</v>
      </c>
      <c r="I169" s="173" t="s">
        <v>10</v>
      </c>
      <c r="J169" s="173">
        <v>400</v>
      </c>
      <c r="K169" s="173" t="s">
        <v>342</v>
      </c>
      <c r="L169" s="172">
        <v>2010</v>
      </c>
      <c r="M169" s="172">
        <v>2022</v>
      </c>
      <c r="N169" s="174">
        <v>0</v>
      </c>
      <c r="O169" s="174">
        <v>20937250</v>
      </c>
      <c r="P169" s="174">
        <v>17695393</v>
      </c>
      <c r="Q169" s="174">
        <v>155417</v>
      </c>
      <c r="R169" s="174">
        <v>251000</v>
      </c>
      <c r="S169" s="172"/>
      <c r="T169" s="174">
        <v>0</v>
      </c>
      <c r="U169" s="174">
        <v>44000</v>
      </c>
      <c r="V169" s="174">
        <v>0</v>
      </c>
      <c r="W169" s="174">
        <v>207000</v>
      </c>
      <c r="X169" s="174">
        <v>0</v>
      </c>
      <c r="Y169" s="198">
        <v>0</v>
      </c>
    </row>
    <row r="170" spans="1:25" ht="24" customHeight="1">
      <c r="A170" s="197" t="s">
        <v>148</v>
      </c>
      <c r="B170" s="171">
        <v>230</v>
      </c>
      <c r="C170" s="171">
        <v>2321</v>
      </c>
      <c r="D170" s="171">
        <v>6121</v>
      </c>
      <c r="E170" s="172">
        <v>2</v>
      </c>
      <c r="F170" s="172">
        <v>7384000000</v>
      </c>
      <c r="G170" s="173" t="s">
        <v>5</v>
      </c>
      <c r="H170" s="173" t="s">
        <v>741</v>
      </c>
      <c r="I170" s="173" t="s">
        <v>15</v>
      </c>
      <c r="J170" s="173">
        <v>400</v>
      </c>
      <c r="K170" s="173" t="s">
        <v>342</v>
      </c>
      <c r="L170" s="172">
        <v>2017</v>
      </c>
      <c r="M170" s="172">
        <v>2021</v>
      </c>
      <c r="N170" s="174">
        <v>0</v>
      </c>
      <c r="O170" s="174">
        <v>232255</v>
      </c>
      <c r="P170" s="174">
        <v>87120</v>
      </c>
      <c r="Q170" s="174">
        <v>132135</v>
      </c>
      <c r="R170" s="174">
        <v>13000</v>
      </c>
      <c r="S170" s="172"/>
      <c r="T170" s="174">
        <v>0</v>
      </c>
      <c r="U170" s="174">
        <v>3000</v>
      </c>
      <c r="V170" s="174">
        <v>0</v>
      </c>
      <c r="W170" s="174">
        <v>10000</v>
      </c>
      <c r="X170" s="174">
        <v>0</v>
      </c>
      <c r="Y170" s="198">
        <v>0</v>
      </c>
    </row>
    <row r="171" spans="1:25" ht="24" customHeight="1">
      <c r="A171" s="187" t="s">
        <v>115</v>
      </c>
      <c r="B171" s="163">
        <v>230</v>
      </c>
      <c r="C171" s="163">
        <v>2321</v>
      </c>
      <c r="D171" s="163">
        <v>6121</v>
      </c>
      <c r="E171" s="164">
        <v>1</v>
      </c>
      <c r="F171" s="164">
        <v>7210000000</v>
      </c>
      <c r="G171" s="165" t="s">
        <v>5</v>
      </c>
      <c r="H171" s="165" t="s">
        <v>412</v>
      </c>
      <c r="I171" s="165" t="s">
        <v>28</v>
      </c>
      <c r="J171" s="165">
        <v>400</v>
      </c>
      <c r="K171" s="165" t="s">
        <v>342</v>
      </c>
      <c r="L171" s="164">
        <v>2003</v>
      </c>
      <c r="M171" s="164">
        <v>2022</v>
      </c>
      <c r="N171" s="166">
        <v>0</v>
      </c>
      <c r="O171" s="166">
        <v>16144802</v>
      </c>
      <c r="P171" s="166">
        <v>627623</v>
      </c>
      <c r="Q171" s="166">
        <v>20000</v>
      </c>
      <c r="R171" s="166">
        <v>15095000</v>
      </c>
      <c r="S171" s="164"/>
      <c r="T171" s="166">
        <v>94000</v>
      </c>
      <c r="U171" s="166">
        <v>868000</v>
      </c>
      <c r="V171" s="166">
        <v>10000000</v>
      </c>
      <c r="W171" s="166">
        <v>4133000</v>
      </c>
      <c r="X171" s="166">
        <v>0</v>
      </c>
      <c r="Y171" s="188">
        <v>0</v>
      </c>
    </row>
    <row r="172" spans="1:25" ht="24" customHeight="1">
      <c r="A172" s="187" t="s">
        <v>214</v>
      </c>
      <c r="B172" s="163">
        <v>230</v>
      </c>
      <c r="C172" s="163">
        <v>2321</v>
      </c>
      <c r="D172" s="163">
        <v>6121</v>
      </c>
      <c r="E172" s="164">
        <v>1</v>
      </c>
      <c r="F172" s="164">
        <v>7376000000</v>
      </c>
      <c r="G172" s="165" t="s">
        <v>5</v>
      </c>
      <c r="H172" s="165" t="s">
        <v>415</v>
      </c>
      <c r="I172" s="165" t="s">
        <v>8</v>
      </c>
      <c r="J172" s="165">
        <v>400</v>
      </c>
      <c r="K172" s="165" t="s">
        <v>342</v>
      </c>
      <c r="L172" s="164">
        <v>2015</v>
      </c>
      <c r="M172" s="164">
        <v>2023</v>
      </c>
      <c r="N172" s="166">
        <v>0</v>
      </c>
      <c r="O172" s="166">
        <v>80409485</v>
      </c>
      <c r="P172" s="166">
        <v>881485</v>
      </c>
      <c r="Q172" s="166">
        <v>80000</v>
      </c>
      <c r="R172" s="166">
        <v>7651000</v>
      </c>
      <c r="S172" s="164"/>
      <c r="T172" s="166">
        <v>0</v>
      </c>
      <c r="U172" s="166">
        <v>1328000</v>
      </c>
      <c r="V172" s="166">
        <v>0</v>
      </c>
      <c r="W172" s="166">
        <v>6323000</v>
      </c>
      <c r="X172" s="166">
        <v>0</v>
      </c>
      <c r="Y172" s="188">
        <v>0</v>
      </c>
    </row>
    <row r="173" spans="1:25" ht="24" customHeight="1">
      <c r="A173" s="197" t="s">
        <v>169</v>
      </c>
      <c r="B173" s="171">
        <v>230</v>
      </c>
      <c r="C173" s="171">
        <v>2321</v>
      </c>
      <c r="D173" s="171">
        <v>6121</v>
      </c>
      <c r="E173" s="172">
        <v>2</v>
      </c>
      <c r="F173" s="172">
        <v>7415000000</v>
      </c>
      <c r="G173" s="173" t="s">
        <v>5</v>
      </c>
      <c r="H173" s="173" t="s">
        <v>328</v>
      </c>
      <c r="I173" s="173" t="s">
        <v>10</v>
      </c>
      <c r="J173" s="173">
        <v>400</v>
      </c>
      <c r="K173" s="173" t="s">
        <v>342</v>
      </c>
      <c r="L173" s="172">
        <v>2017</v>
      </c>
      <c r="M173" s="172">
        <v>2022</v>
      </c>
      <c r="N173" s="174">
        <v>0</v>
      </c>
      <c r="O173" s="174">
        <v>829280</v>
      </c>
      <c r="P173" s="174">
        <v>302500</v>
      </c>
      <c r="Q173" s="174">
        <v>317000</v>
      </c>
      <c r="R173" s="174">
        <v>38000</v>
      </c>
      <c r="S173" s="172"/>
      <c r="T173" s="174">
        <v>38000</v>
      </c>
      <c r="U173" s="174">
        <v>0</v>
      </c>
      <c r="V173" s="174">
        <v>0</v>
      </c>
      <c r="W173" s="174">
        <v>0</v>
      </c>
      <c r="X173" s="174">
        <v>0</v>
      </c>
      <c r="Y173" s="198">
        <v>0</v>
      </c>
    </row>
    <row r="174" spans="1:25" ht="24" customHeight="1">
      <c r="A174" s="187" t="s">
        <v>742</v>
      </c>
      <c r="B174" s="163">
        <v>230</v>
      </c>
      <c r="C174" s="163">
        <v>2321</v>
      </c>
      <c r="D174" s="163">
        <v>6121</v>
      </c>
      <c r="E174" s="164">
        <v>1</v>
      </c>
      <c r="F174" s="164">
        <v>7467000000</v>
      </c>
      <c r="G174" s="165" t="s">
        <v>5</v>
      </c>
      <c r="H174" s="165" t="s">
        <v>743</v>
      </c>
      <c r="I174" s="165" t="s">
        <v>10</v>
      </c>
      <c r="J174" s="165">
        <v>400</v>
      </c>
      <c r="K174" s="165" t="s">
        <v>342</v>
      </c>
      <c r="L174" s="164">
        <v>2020</v>
      </c>
      <c r="M174" s="164">
        <v>2023</v>
      </c>
      <c r="N174" s="166">
        <v>0</v>
      </c>
      <c r="O174" s="166">
        <v>23355000</v>
      </c>
      <c r="P174" s="166">
        <v>0</v>
      </c>
      <c r="Q174" s="166">
        <v>127000</v>
      </c>
      <c r="R174" s="166">
        <v>1128000</v>
      </c>
      <c r="S174" s="164"/>
      <c r="T174" s="166">
        <v>127000</v>
      </c>
      <c r="U174" s="166">
        <v>174000</v>
      </c>
      <c r="V174" s="166">
        <v>0</v>
      </c>
      <c r="W174" s="166">
        <v>827000</v>
      </c>
      <c r="X174" s="166">
        <v>0</v>
      </c>
      <c r="Y174" s="188">
        <v>0</v>
      </c>
    </row>
    <row r="175" spans="1:25" ht="24" customHeight="1">
      <c r="A175" s="199" t="s">
        <v>142</v>
      </c>
      <c r="B175" s="167">
        <v>230</v>
      </c>
      <c r="C175" s="167">
        <v>2321</v>
      </c>
      <c r="D175" s="167">
        <v>6121</v>
      </c>
      <c r="E175" s="168">
        <v>4</v>
      </c>
      <c r="F175" s="168">
        <v>7372000000</v>
      </c>
      <c r="G175" s="169" t="s">
        <v>5</v>
      </c>
      <c r="H175" s="169" t="s">
        <v>744</v>
      </c>
      <c r="I175" s="169" t="s">
        <v>15</v>
      </c>
      <c r="J175" s="169">
        <v>400</v>
      </c>
      <c r="K175" s="169" t="s">
        <v>342</v>
      </c>
      <c r="L175" s="168">
        <v>2016</v>
      </c>
      <c r="M175" s="168">
        <v>2023</v>
      </c>
      <c r="N175" s="170">
        <v>0</v>
      </c>
      <c r="O175" s="170">
        <v>17884690</v>
      </c>
      <c r="P175" s="170">
        <v>350900</v>
      </c>
      <c r="Q175" s="170">
        <v>71390</v>
      </c>
      <c r="R175" s="170">
        <v>512000</v>
      </c>
      <c r="S175" s="168"/>
      <c r="T175" s="170">
        <v>0</v>
      </c>
      <c r="U175" s="170">
        <v>89000</v>
      </c>
      <c r="V175" s="170">
        <v>0</v>
      </c>
      <c r="W175" s="170">
        <v>423000</v>
      </c>
      <c r="X175" s="170">
        <v>0</v>
      </c>
      <c r="Y175" s="200">
        <v>0</v>
      </c>
    </row>
    <row r="176" spans="1:25" ht="24" customHeight="1">
      <c r="A176" s="187" t="s">
        <v>149</v>
      </c>
      <c r="B176" s="163">
        <v>230</v>
      </c>
      <c r="C176" s="163">
        <v>2321</v>
      </c>
      <c r="D176" s="163">
        <v>6121</v>
      </c>
      <c r="E176" s="164">
        <v>1</v>
      </c>
      <c r="F176" s="164">
        <v>7395000000</v>
      </c>
      <c r="G176" s="165" t="s">
        <v>5</v>
      </c>
      <c r="H176" s="165" t="s">
        <v>424</v>
      </c>
      <c r="I176" s="165" t="s">
        <v>22</v>
      </c>
      <c r="J176" s="165">
        <v>400</v>
      </c>
      <c r="K176" s="165" t="s">
        <v>342</v>
      </c>
      <c r="L176" s="164">
        <v>2014</v>
      </c>
      <c r="M176" s="164">
        <v>2024</v>
      </c>
      <c r="N176" s="166">
        <v>0</v>
      </c>
      <c r="O176" s="166">
        <v>115317930</v>
      </c>
      <c r="P176" s="166">
        <v>4173933</v>
      </c>
      <c r="Q176" s="166">
        <v>29999997</v>
      </c>
      <c r="R176" s="166">
        <v>47501000</v>
      </c>
      <c r="S176" s="164"/>
      <c r="T176" s="166">
        <v>4000000</v>
      </c>
      <c r="U176" s="166">
        <v>4079000</v>
      </c>
      <c r="V176" s="166">
        <v>20000000</v>
      </c>
      <c r="W176" s="166">
        <v>19422000</v>
      </c>
      <c r="X176" s="166">
        <v>0</v>
      </c>
      <c r="Y176" s="188">
        <v>0</v>
      </c>
    </row>
    <row r="177" spans="1:25" ht="24" customHeight="1">
      <c r="A177" s="197" t="s">
        <v>211</v>
      </c>
      <c r="B177" s="171">
        <v>230</v>
      </c>
      <c r="C177" s="171">
        <v>2321</v>
      </c>
      <c r="D177" s="171">
        <v>6121</v>
      </c>
      <c r="E177" s="172">
        <v>2</v>
      </c>
      <c r="F177" s="172">
        <v>7429000000</v>
      </c>
      <c r="G177" s="173" t="s">
        <v>5</v>
      </c>
      <c r="H177" s="173" t="s">
        <v>336</v>
      </c>
      <c r="I177" s="173" t="s">
        <v>10</v>
      </c>
      <c r="J177" s="173">
        <v>400</v>
      </c>
      <c r="K177" s="173" t="s">
        <v>342</v>
      </c>
      <c r="L177" s="172">
        <v>2019</v>
      </c>
      <c r="M177" s="172">
        <v>2022</v>
      </c>
      <c r="N177" s="174">
        <v>0</v>
      </c>
      <c r="O177" s="174">
        <v>14814650</v>
      </c>
      <c r="P177" s="174">
        <v>0</v>
      </c>
      <c r="Q177" s="174">
        <v>245000</v>
      </c>
      <c r="R177" s="174">
        <v>461000</v>
      </c>
      <c r="S177" s="172"/>
      <c r="T177" s="174">
        <v>43000</v>
      </c>
      <c r="U177" s="174">
        <v>73000</v>
      </c>
      <c r="V177" s="174">
        <v>0</v>
      </c>
      <c r="W177" s="174">
        <v>345000</v>
      </c>
      <c r="X177" s="174">
        <v>0</v>
      </c>
      <c r="Y177" s="198">
        <v>0</v>
      </c>
    </row>
    <row r="178" spans="1:25" ht="24" customHeight="1">
      <c r="A178" s="187" t="s">
        <v>174</v>
      </c>
      <c r="B178" s="163">
        <v>230</v>
      </c>
      <c r="C178" s="163">
        <v>2321</v>
      </c>
      <c r="D178" s="163">
        <v>6121</v>
      </c>
      <c r="E178" s="164">
        <v>1</v>
      </c>
      <c r="F178" s="164">
        <v>7420000000</v>
      </c>
      <c r="G178" s="165" t="s">
        <v>5</v>
      </c>
      <c r="H178" s="165" t="s">
        <v>337</v>
      </c>
      <c r="I178" s="165" t="s">
        <v>15</v>
      </c>
      <c r="J178" s="165">
        <v>400</v>
      </c>
      <c r="K178" s="165" t="s">
        <v>342</v>
      </c>
      <c r="L178" s="164">
        <v>2018</v>
      </c>
      <c r="M178" s="164">
        <v>2024</v>
      </c>
      <c r="N178" s="166">
        <v>0</v>
      </c>
      <c r="O178" s="166">
        <v>4835350</v>
      </c>
      <c r="P178" s="166">
        <v>284350</v>
      </c>
      <c r="Q178" s="166">
        <v>0</v>
      </c>
      <c r="R178" s="166">
        <v>201000</v>
      </c>
      <c r="S178" s="164"/>
      <c r="T178" s="166">
        <v>0</v>
      </c>
      <c r="U178" s="166">
        <v>35000</v>
      </c>
      <c r="V178" s="166">
        <v>0</v>
      </c>
      <c r="W178" s="166">
        <v>166000</v>
      </c>
      <c r="X178" s="166">
        <v>0</v>
      </c>
      <c r="Y178" s="188">
        <v>0</v>
      </c>
    </row>
    <row r="179" spans="1:25" ht="24" customHeight="1">
      <c r="A179" s="187" t="s">
        <v>109</v>
      </c>
      <c r="B179" s="163">
        <v>230</v>
      </c>
      <c r="C179" s="163">
        <v>2321</v>
      </c>
      <c r="D179" s="163">
        <v>6121</v>
      </c>
      <c r="E179" s="164">
        <v>1</v>
      </c>
      <c r="F179" s="164">
        <v>7095000000</v>
      </c>
      <c r="G179" s="165" t="s">
        <v>5</v>
      </c>
      <c r="H179" s="165" t="s">
        <v>428</v>
      </c>
      <c r="I179" s="165" t="s">
        <v>30</v>
      </c>
      <c r="J179" s="165">
        <v>400</v>
      </c>
      <c r="K179" s="165" t="s">
        <v>342</v>
      </c>
      <c r="L179" s="164">
        <v>2003</v>
      </c>
      <c r="M179" s="164">
        <v>2022</v>
      </c>
      <c r="N179" s="166">
        <v>30377041</v>
      </c>
      <c r="O179" s="166">
        <v>73909531</v>
      </c>
      <c r="P179" s="166">
        <v>3577745</v>
      </c>
      <c r="Q179" s="166">
        <v>46944335</v>
      </c>
      <c r="R179" s="166">
        <v>20320000</v>
      </c>
      <c r="S179" s="164"/>
      <c r="T179" s="166">
        <v>0</v>
      </c>
      <c r="U179" s="166">
        <v>1726000</v>
      </c>
      <c r="V179" s="166">
        <v>5000000</v>
      </c>
      <c r="W179" s="166">
        <v>8216000</v>
      </c>
      <c r="X179" s="166">
        <v>5378000</v>
      </c>
      <c r="Y179" s="188">
        <v>0</v>
      </c>
    </row>
    <row r="180" spans="1:25" ht="24" customHeight="1">
      <c r="A180" s="187" t="s">
        <v>197</v>
      </c>
      <c r="B180" s="163">
        <v>230</v>
      </c>
      <c r="C180" s="163">
        <v>2321</v>
      </c>
      <c r="D180" s="163">
        <v>6121</v>
      </c>
      <c r="E180" s="164">
        <v>1</v>
      </c>
      <c r="F180" s="164">
        <v>7449000000</v>
      </c>
      <c r="G180" s="165" t="s">
        <v>5</v>
      </c>
      <c r="H180" s="165" t="s">
        <v>432</v>
      </c>
      <c r="I180" s="165" t="s">
        <v>10</v>
      </c>
      <c r="J180" s="165">
        <v>400</v>
      </c>
      <c r="K180" s="165" t="s">
        <v>376</v>
      </c>
      <c r="L180" s="164">
        <v>2015</v>
      </c>
      <c r="M180" s="164">
        <v>2020</v>
      </c>
      <c r="N180" s="166">
        <v>0</v>
      </c>
      <c r="O180" s="166">
        <v>11800838</v>
      </c>
      <c r="P180" s="166">
        <v>290400</v>
      </c>
      <c r="Q180" s="166">
        <v>10145438</v>
      </c>
      <c r="R180" s="166">
        <v>1365000</v>
      </c>
      <c r="S180" s="164"/>
      <c r="T180" s="166">
        <v>1365000</v>
      </c>
      <c r="U180" s="166">
        <v>0</v>
      </c>
      <c r="V180" s="166">
        <v>0</v>
      </c>
      <c r="W180" s="166">
        <v>0</v>
      </c>
      <c r="X180" s="166">
        <v>0</v>
      </c>
      <c r="Y180" s="188">
        <v>0</v>
      </c>
    </row>
    <row r="181" spans="1:25" ht="24" customHeight="1">
      <c r="A181" s="187" t="s">
        <v>106</v>
      </c>
      <c r="B181" s="163">
        <v>230</v>
      </c>
      <c r="C181" s="163">
        <v>2321</v>
      </c>
      <c r="D181" s="163">
        <v>6121</v>
      </c>
      <c r="E181" s="164">
        <v>1</v>
      </c>
      <c r="F181" s="164">
        <v>7091000000</v>
      </c>
      <c r="G181" s="165" t="s">
        <v>5</v>
      </c>
      <c r="H181" s="165" t="s">
        <v>745</v>
      </c>
      <c r="I181" s="165" t="s">
        <v>21</v>
      </c>
      <c r="J181" s="165">
        <v>400</v>
      </c>
      <c r="K181" s="165" t="s">
        <v>342</v>
      </c>
      <c r="L181" s="164">
        <v>2003</v>
      </c>
      <c r="M181" s="164">
        <v>2022</v>
      </c>
      <c r="N181" s="166">
        <v>0</v>
      </c>
      <c r="O181" s="166">
        <v>184897000</v>
      </c>
      <c r="P181" s="166">
        <v>5616000</v>
      </c>
      <c r="Q181" s="166">
        <v>72845000</v>
      </c>
      <c r="R181" s="166">
        <v>49601000</v>
      </c>
      <c r="S181" s="164"/>
      <c r="T181" s="166">
        <v>0</v>
      </c>
      <c r="U181" s="166">
        <v>6005000</v>
      </c>
      <c r="V181" s="166">
        <v>15000000</v>
      </c>
      <c r="W181" s="166">
        <v>28596000</v>
      </c>
      <c r="X181" s="166">
        <v>0</v>
      </c>
      <c r="Y181" s="188">
        <v>0</v>
      </c>
    </row>
    <row r="182" spans="1:25" ht="24" customHeight="1">
      <c r="A182" s="187" t="s">
        <v>1066</v>
      </c>
      <c r="B182" s="163">
        <v>230</v>
      </c>
      <c r="C182" s="163">
        <v>2321</v>
      </c>
      <c r="D182" s="163">
        <v>6121</v>
      </c>
      <c r="E182" s="164">
        <v>1</v>
      </c>
      <c r="F182" s="164">
        <v>7256000000</v>
      </c>
      <c r="G182" s="165" t="s">
        <v>5</v>
      </c>
      <c r="H182" s="165" t="s">
        <v>1067</v>
      </c>
      <c r="I182" s="165" t="s">
        <v>8</v>
      </c>
      <c r="J182" s="165">
        <v>400</v>
      </c>
      <c r="K182" s="165" t="s">
        <v>342</v>
      </c>
      <c r="L182" s="164">
        <v>2008</v>
      </c>
      <c r="M182" s="164">
        <v>2021</v>
      </c>
      <c r="N182" s="166">
        <v>0</v>
      </c>
      <c r="O182" s="166">
        <v>9253343</v>
      </c>
      <c r="P182" s="166">
        <v>6814343</v>
      </c>
      <c r="Q182" s="166">
        <v>2000000</v>
      </c>
      <c r="R182" s="166">
        <v>439000</v>
      </c>
      <c r="S182" s="164"/>
      <c r="T182" s="166">
        <v>439000</v>
      </c>
      <c r="U182" s="166">
        <v>0</v>
      </c>
      <c r="V182" s="166">
        <v>0</v>
      </c>
      <c r="W182" s="166">
        <v>0</v>
      </c>
      <c r="X182" s="166">
        <v>0</v>
      </c>
      <c r="Y182" s="188">
        <v>0</v>
      </c>
    </row>
    <row r="183" spans="1:25" ht="24" customHeight="1">
      <c r="A183" s="199" t="s">
        <v>103</v>
      </c>
      <c r="B183" s="167">
        <v>230</v>
      </c>
      <c r="C183" s="167">
        <v>2321</v>
      </c>
      <c r="D183" s="167">
        <v>6121</v>
      </c>
      <c r="E183" s="168">
        <v>3</v>
      </c>
      <c r="F183" s="168">
        <v>7088000000</v>
      </c>
      <c r="G183" s="169" t="s">
        <v>5</v>
      </c>
      <c r="H183" s="169" t="s">
        <v>441</v>
      </c>
      <c r="I183" s="169" t="s">
        <v>6</v>
      </c>
      <c r="J183" s="169">
        <v>400</v>
      </c>
      <c r="K183" s="169" t="s">
        <v>342</v>
      </c>
      <c r="L183" s="168">
        <v>2004</v>
      </c>
      <c r="M183" s="168">
        <v>2024</v>
      </c>
      <c r="N183" s="170">
        <v>0</v>
      </c>
      <c r="O183" s="170">
        <v>38272547</v>
      </c>
      <c r="P183" s="170">
        <v>17471547</v>
      </c>
      <c r="Q183" s="170">
        <v>100000</v>
      </c>
      <c r="R183" s="170">
        <v>101000</v>
      </c>
      <c r="S183" s="168"/>
      <c r="T183" s="170">
        <v>0</v>
      </c>
      <c r="U183" s="170">
        <v>18000</v>
      </c>
      <c r="V183" s="170">
        <v>0</v>
      </c>
      <c r="W183" s="170">
        <v>83000</v>
      </c>
      <c r="X183" s="170">
        <v>0</v>
      </c>
      <c r="Y183" s="200">
        <v>0</v>
      </c>
    </row>
    <row r="184" spans="1:25" ht="24" customHeight="1">
      <c r="A184" s="187" t="s">
        <v>124</v>
      </c>
      <c r="B184" s="163">
        <v>230</v>
      </c>
      <c r="C184" s="163">
        <v>2321</v>
      </c>
      <c r="D184" s="163">
        <v>6121</v>
      </c>
      <c r="E184" s="164">
        <v>1</v>
      </c>
      <c r="F184" s="164">
        <v>7319000000</v>
      </c>
      <c r="G184" s="165" t="s">
        <v>5</v>
      </c>
      <c r="H184" s="165" t="s">
        <v>711</v>
      </c>
      <c r="I184" s="165" t="s">
        <v>15</v>
      </c>
      <c r="J184" s="165">
        <v>400</v>
      </c>
      <c r="K184" s="165" t="s">
        <v>342</v>
      </c>
      <c r="L184" s="164">
        <v>2013</v>
      </c>
      <c r="M184" s="164">
        <v>2021</v>
      </c>
      <c r="N184" s="166">
        <v>0</v>
      </c>
      <c r="O184" s="166">
        <v>80001000</v>
      </c>
      <c r="P184" s="166">
        <v>1136384</v>
      </c>
      <c r="Q184" s="166">
        <v>51499616</v>
      </c>
      <c r="R184" s="166">
        <v>27365000</v>
      </c>
      <c r="S184" s="164"/>
      <c r="T184" s="166">
        <v>0</v>
      </c>
      <c r="U184" s="166">
        <v>2146000</v>
      </c>
      <c r="V184" s="166">
        <v>15000000</v>
      </c>
      <c r="W184" s="166">
        <v>10219000</v>
      </c>
      <c r="X184" s="166">
        <v>0</v>
      </c>
      <c r="Y184" s="188">
        <v>0</v>
      </c>
    </row>
    <row r="185" spans="1:25" ht="24" customHeight="1">
      <c r="A185" s="187" t="s">
        <v>746</v>
      </c>
      <c r="B185" s="163">
        <v>230</v>
      </c>
      <c r="C185" s="163">
        <v>2321</v>
      </c>
      <c r="D185" s="163">
        <v>6121</v>
      </c>
      <c r="E185" s="164">
        <v>1</v>
      </c>
      <c r="F185" s="164">
        <v>7423000000</v>
      </c>
      <c r="G185" s="165" t="s">
        <v>5</v>
      </c>
      <c r="H185" s="165" t="s">
        <v>747</v>
      </c>
      <c r="I185" s="165" t="s">
        <v>10</v>
      </c>
      <c r="J185" s="165">
        <v>400</v>
      </c>
      <c r="K185" s="165" t="s">
        <v>342</v>
      </c>
      <c r="L185" s="164">
        <v>2017</v>
      </c>
      <c r="M185" s="164">
        <v>2021</v>
      </c>
      <c r="N185" s="166">
        <v>0</v>
      </c>
      <c r="O185" s="166">
        <v>6676450</v>
      </c>
      <c r="P185" s="166">
        <v>538450</v>
      </c>
      <c r="Q185" s="166">
        <v>3100000</v>
      </c>
      <c r="R185" s="166">
        <v>3038000</v>
      </c>
      <c r="S185" s="164"/>
      <c r="T185" s="166">
        <v>0</v>
      </c>
      <c r="U185" s="166">
        <v>528000</v>
      </c>
      <c r="V185" s="166">
        <v>0</v>
      </c>
      <c r="W185" s="166">
        <v>2510000</v>
      </c>
      <c r="X185" s="166">
        <v>0</v>
      </c>
      <c r="Y185" s="188">
        <v>0</v>
      </c>
    </row>
    <row r="186" spans="1:25" ht="24" customHeight="1">
      <c r="A186" s="197" t="s">
        <v>204</v>
      </c>
      <c r="B186" s="171">
        <v>230</v>
      </c>
      <c r="C186" s="171">
        <v>2321</v>
      </c>
      <c r="D186" s="171">
        <v>6121</v>
      </c>
      <c r="E186" s="172">
        <v>2</v>
      </c>
      <c r="F186" s="172">
        <v>7385000000</v>
      </c>
      <c r="G186" s="173" t="s">
        <v>5</v>
      </c>
      <c r="H186" s="173" t="s">
        <v>444</v>
      </c>
      <c r="I186" s="173" t="s">
        <v>26</v>
      </c>
      <c r="J186" s="173">
        <v>400</v>
      </c>
      <c r="K186" s="173" t="s">
        <v>342</v>
      </c>
      <c r="L186" s="172">
        <v>2010</v>
      </c>
      <c r="M186" s="172">
        <v>2023</v>
      </c>
      <c r="N186" s="174">
        <v>0</v>
      </c>
      <c r="O186" s="174">
        <v>10606028</v>
      </c>
      <c r="P186" s="174">
        <v>105028</v>
      </c>
      <c r="Q186" s="174">
        <v>0</v>
      </c>
      <c r="R186" s="174">
        <v>501000</v>
      </c>
      <c r="S186" s="172"/>
      <c r="T186" s="174">
        <v>0</v>
      </c>
      <c r="U186" s="174">
        <v>87000</v>
      </c>
      <c r="V186" s="174">
        <v>0</v>
      </c>
      <c r="W186" s="174">
        <v>414000</v>
      </c>
      <c r="X186" s="174">
        <v>0</v>
      </c>
      <c r="Y186" s="198">
        <v>0</v>
      </c>
    </row>
    <row r="187" spans="1:25" ht="24" customHeight="1">
      <c r="A187" s="197" t="s">
        <v>206</v>
      </c>
      <c r="B187" s="171">
        <v>230</v>
      </c>
      <c r="C187" s="171">
        <v>2321</v>
      </c>
      <c r="D187" s="171">
        <v>6121</v>
      </c>
      <c r="E187" s="172">
        <v>2</v>
      </c>
      <c r="F187" s="172">
        <v>7445000000</v>
      </c>
      <c r="G187" s="173" t="s">
        <v>5</v>
      </c>
      <c r="H187" s="173" t="s">
        <v>350</v>
      </c>
      <c r="I187" s="173" t="s">
        <v>28</v>
      </c>
      <c r="J187" s="173">
        <v>400</v>
      </c>
      <c r="K187" s="173" t="s">
        <v>717</v>
      </c>
      <c r="L187" s="172">
        <v>2019</v>
      </c>
      <c r="M187" s="172">
        <v>2021</v>
      </c>
      <c r="N187" s="174">
        <v>0</v>
      </c>
      <c r="O187" s="174">
        <v>12874200</v>
      </c>
      <c r="P187" s="174">
        <v>0</v>
      </c>
      <c r="Q187" s="174">
        <v>12771200</v>
      </c>
      <c r="R187" s="174">
        <v>103000</v>
      </c>
      <c r="S187" s="172"/>
      <c r="T187" s="174">
        <v>0</v>
      </c>
      <c r="U187" s="174">
        <v>18000</v>
      </c>
      <c r="V187" s="174">
        <v>0</v>
      </c>
      <c r="W187" s="174">
        <v>85000</v>
      </c>
      <c r="X187" s="174">
        <v>0</v>
      </c>
      <c r="Y187" s="198">
        <v>0</v>
      </c>
    </row>
    <row r="188" spans="1:25" ht="24" customHeight="1">
      <c r="A188" s="187" t="s">
        <v>110</v>
      </c>
      <c r="B188" s="163">
        <v>230</v>
      </c>
      <c r="C188" s="163">
        <v>2321</v>
      </c>
      <c r="D188" s="163">
        <v>6121</v>
      </c>
      <c r="E188" s="164">
        <v>1</v>
      </c>
      <c r="F188" s="164">
        <v>7096000000</v>
      </c>
      <c r="G188" s="165" t="s">
        <v>5</v>
      </c>
      <c r="H188" s="165" t="s">
        <v>448</v>
      </c>
      <c r="I188" s="165" t="s">
        <v>29</v>
      </c>
      <c r="J188" s="165">
        <v>400</v>
      </c>
      <c r="K188" s="165" t="s">
        <v>342</v>
      </c>
      <c r="L188" s="164">
        <v>2012</v>
      </c>
      <c r="M188" s="164">
        <v>2023</v>
      </c>
      <c r="N188" s="166">
        <v>51927274</v>
      </c>
      <c r="O188" s="166">
        <v>106140645</v>
      </c>
      <c r="P188" s="166">
        <v>960781</v>
      </c>
      <c r="Q188" s="166">
        <v>34705910</v>
      </c>
      <c r="R188" s="166">
        <v>48717000</v>
      </c>
      <c r="S188" s="164"/>
      <c r="T188" s="166">
        <v>1100000</v>
      </c>
      <c r="U188" s="166">
        <v>2056000</v>
      </c>
      <c r="V188" s="166">
        <v>15000000</v>
      </c>
      <c r="W188" s="166">
        <v>9790000</v>
      </c>
      <c r="X188" s="166">
        <v>20771000</v>
      </c>
      <c r="Y188" s="188">
        <v>0</v>
      </c>
    </row>
    <row r="189" spans="1:25" ht="24" customHeight="1">
      <c r="A189" s="187" t="s">
        <v>65</v>
      </c>
      <c r="B189" s="163">
        <v>230</v>
      </c>
      <c r="C189" s="163">
        <v>2321</v>
      </c>
      <c r="D189" s="163">
        <v>6121</v>
      </c>
      <c r="E189" s="164">
        <v>1</v>
      </c>
      <c r="F189" s="164">
        <v>7174000000</v>
      </c>
      <c r="G189" s="165" t="s">
        <v>5</v>
      </c>
      <c r="H189" s="165" t="s">
        <v>354</v>
      </c>
      <c r="I189" s="165" t="s">
        <v>24</v>
      </c>
      <c r="J189" s="165">
        <v>400</v>
      </c>
      <c r="K189" s="165" t="s">
        <v>342</v>
      </c>
      <c r="L189" s="164">
        <v>2007</v>
      </c>
      <c r="M189" s="164">
        <v>2024</v>
      </c>
      <c r="N189" s="166">
        <v>0</v>
      </c>
      <c r="O189" s="166">
        <v>48653675</v>
      </c>
      <c r="P189" s="166">
        <v>12914712</v>
      </c>
      <c r="Q189" s="166">
        <v>324963</v>
      </c>
      <c r="R189" s="166">
        <v>197000</v>
      </c>
      <c r="S189" s="164"/>
      <c r="T189" s="166">
        <v>0</v>
      </c>
      <c r="U189" s="166">
        <v>35000</v>
      </c>
      <c r="V189" s="166">
        <v>0</v>
      </c>
      <c r="W189" s="166">
        <v>162000</v>
      </c>
      <c r="X189" s="166">
        <v>0</v>
      </c>
      <c r="Y189" s="188">
        <v>0</v>
      </c>
    </row>
    <row r="190" spans="1:25" ht="24" customHeight="1">
      <c r="A190" s="187" t="s">
        <v>748</v>
      </c>
      <c r="B190" s="163">
        <v>230</v>
      </c>
      <c r="C190" s="163">
        <v>2321</v>
      </c>
      <c r="D190" s="163">
        <v>6121</v>
      </c>
      <c r="E190" s="164">
        <v>1</v>
      </c>
      <c r="F190" s="164">
        <v>7427000000</v>
      </c>
      <c r="G190" s="165" t="s">
        <v>5</v>
      </c>
      <c r="H190" s="165" t="s">
        <v>749</v>
      </c>
      <c r="I190" s="165" t="s">
        <v>10</v>
      </c>
      <c r="J190" s="165">
        <v>400</v>
      </c>
      <c r="K190" s="165" t="s">
        <v>342</v>
      </c>
      <c r="L190" s="164">
        <v>2019</v>
      </c>
      <c r="M190" s="164">
        <v>2021</v>
      </c>
      <c r="N190" s="166">
        <v>0</v>
      </c>
      <c r="O190" s="166">
        <v>15116000</v>
      </c>
      <c r="P190" s="166">
        <v>115000</v>
      </c>
      <c r="Q190" s="166">
        <v>0</v>
      </c>
      <c r="R190" s="166">
        <v>15001000</v>
      </c>
      <c r="S190" s="164"/>
      <c r="T190" s="166">
        <v>0</v>
      </c>
      <c r="U190" s="166">
        <v>868000</v>
      </c>
      <c r="V190" s="166">
        <v>10000000</v>
      </c>
      <c r="W190" s="166">
        <v>4133000</v>
      </c>
      <c r="X190" s="166">
        <v>0</v>
      </c>
      <c r="Y190" s="188">
        <v>0</v>
      </c>
    </row>
    <row r="191" spans="1:25" ht="24" customHeight="1">
      <c r="A191" s="199" t="s">
        <v>151</v>
      </c>
      <c r="B191" s="167">
        <v>230</v>
      </c>
      <c r="C191" s="167">
        <v>2321</v>
      </c>
      <c r="D191" s="167">
        <v>6121</v>
      </c>
      <c r="E191" s="168">
        <v>4</v>
      </c>
      <c r="F191" s="168">
        <v>7399000000</v>
      </c>
      <c r="G191" s="169" t="s">
        <v>5</v>
      </c>
      <c r="H191" s="169" t="s">
        <v>750</v>
      </c>
      <c r="I191" s="169" t="s">
        <v>29</v>
      </c>
      <c r="J191" s="169">
        <v>400</v>
      </c>
      <c r="K191" s="169" t="s">
        <v>342</v>
      </c>
      <c r="L191" s="168">
        <v>2017</v>
      </c>
      <c r="M191" s="168">
        <v>2028</v>
      </c>
      <c r="N191" s="170">
        <v>0</v>
      </c>
      <c r="O191" s="170">
        <v>1608250</v>
      </c>
      <c r="P191" s="170">
        <v>0</v>
      </c>
      <c r="Q191" s="170">
        <v>514250</v>
      </c>
      <c r="R191" s="170">
        <v>1094000</v>
      </c>
      <c r="S191" s="168"/>
      <c r="T191" s="170">
        <v>622000</v>
      </c>
      <c r="U191" s="170">
        <v>82000</v>
      </c>
      <c r="V191" s="170">
        <v>0</v>
      </c>
      <c r="W191" s="170">
        <v>390000</v>
      </c>
      <c r="X191" s="170">
        <v>0</v>
      </c>
      <c r="Y191" s="200">
        <v>0</v>
      </c>
    </row>
    <row r="192" spans="1:25" ht="24" customHeight="1">
      <c r="A192" s="187" t="s">
        <v>202</v>
      </c>
      <c r="B192" s="163">
        <v>230</v>
      </c>
      <c r="C192" s="163">
        <v>2321</v>
      </c>
      <c r="D192" s="163">
        <v>6121</v>
      </c>
      <c r="E192" s="164">
        <v>1</v>
      </c>
      <c r="F192" s="164">
        <v>7380000000</v>
      </c>
      <c r="G192" s="165" t="s">
        <v>5</v>
      </c>
      <c r="H192" s="165" t="s">
        <v>449</v>
      </c>
      <c r="I192" s="165" t="s">
        <v>26</v>
      </c>
      <c r="J192" s="165">
        <v>400</v>
      </c>
      <c r="K192" s="165" t="s">
        <v>342</v>
      </c>
      <c r="L192" s="164">
        <v>2015</v>
      </c>
      <c r="M192" s="164">
        <v>2022</v>
      </c>
      <c r="N192" s="166">
        <v>0</v>
      </c>
      <c r="O192" s="166">
        <v>876632</v>
      </c>
      <c r="P192" s="166">
        <v>179080</v>
      </c>
      <c r="Q192" s="166">
        <v>0</v>
      </c>
      <c r="R192" s="166">
        <v>666000</v>
      </c>
      <c r="S192" s="164"/>
      <c r="T192" s="166">
        <v>0</v>
      </c>
      <c r="U192" s="166">
        <v>116000</v>
      </c>
      <c r="V192" s="166">
        <v>0</v>
      </c>
      <c r="W192" s="166">
        <v>550000</v>
      </c>
      <c r="X192" s="166">
        <v>0</v>
      </c>
      <c r="Y192" s="188">
        <v>0</v>
      </c>
    </row>
    <row r="193" spans="1:25" ht="24" customHeight="1">
      <c r="A193" s="199" t="s">
        <v>167</v>
      </c>
      <c r="B193" s="167">
        <v>230</v>
      </c>
      <c r="C193" s="167">
        <v>2321</v>
      </c>
      <c r="D193" s="167">
        <v>6121</v>
      </c>
      <c r="E193" s="168">
        <v>3</v>
      </c>
      <c r="F193" s="168">
        <v>7413000000</v>
      </c>
      <c r="G193" s="169" t="s">
        <v>5</v>
      </c>
      <c r="H193" s="169" t="s">
        <v>450</v>
      </c>
      <c r="I193" s="169" t="s">
        <v>10</v>
      </c>
      <c r="J193" s="169">
        <v>400</v>
      </c>
      <c r="K193" s="169" t="s">
        <v>342</v>
      </c>
      <c r="L193" s="168">
        <v>2017</v>
      </c>
      <c r="M193" s="168">
        <v>2021</v>
      </c>
      <c r="N193" s="170">
        <v>0</v>
      </c>
      <c r="O193" s="170">
        <v>851000</v>
      </c>
      <c r="P193" s="170">
        <v>465850</v>
      </c>
      <c r="Q193" s="170">
        <v>381150</v>
      </c>
      <c r="R193" s="170">
        <v>4000</v>
      </c>
      <c r="S193" s="168"/>
      <c r="T193" s="170">
        <v>4000</v>
      </c>
      <c r="U193" s="170">
        <v>0</v>
      </c>
      <c r="V193" s="170">
        <v>0</v>
      </c>
      <c r="W193" s="170">
        <v>0</v>
      </c>
      <c r="X193" s="170">
        <v>0</v>
      </c>
      <c r="Y193" s="200">
        <v>0</v>
      </c>
    </row>
    <row r="194" spans="1:25" ht="24" customHeight="1">
      <c r="A194" s="197" t="s">
        <v>123</v>
      </c>
      <c r="B194" s="171">
        <v>230</v>
      </c>
      <c r="C194" s="171">
        <v>2321</v>
      </c>
      <c r="D194" s="171">
        <v>6121</v>
      </c>
      <c r="E194" s="172">
        <v>2</v>
      </c>
      <c r="F194" s="172">
        <v>7315000000</v>
      </c>
      <c r="G194" s="173" t="s">
        <v>5</v>
      </c>
      <c r="H194" s="173" t="s">
        <v>751</v>
      </c>
      <c r="I194" s="173" t="s">
        <v>8</v>
      </c>
      <c r="J194" s="173">
        <v>400</v>
      </c>
      <c r="K194" s="173" t="s">
        <v>342</v>
      </c>
      <c r="L194" s="172">
        <v>2010</v>
      </c>
      <c r="M194" s="172">
        <v>2025</v>
      </c>
      <c r="N194" s="174">
        <v>0</v>
      </c>
      <c r="O194" s="174">
        <v>45541000</v>
      </c>
      <c r="P194" s="174">
        <v>13410074</v>
      </c>
      <c r="Q194" s="174">
        <v>229926</v>
      </c>
      <c r="R194" s="174">
        <v>501000</v>
      </c>
      <c r="S194" s="172"/>
      <c r="T194" s="174">
        <v>0</v>
      </c>
      <c r="U194" s="174">
        <v>87000</v>
      </c>
      <c r="V194" s="174">
        <v>0</v>
      </c>
      <c r="W194" s="174">
        <v>414000</v>
      </c>
      <c r="X194" s="174">
        <v>0</v>
      </c>
      <c r="Y194" s="198">
        <v>0</v>
      </c>
    </row>
    <row r="195" spans="1:25" ht="24" customHeight="1">
      <c r="A195" s="197" t="s">
        <v>172</v>
      </c>
      <c r="B195" s="171">
        <v>230</v>
      </c>
      <c r="C195" s="171">
        <v>2321</v>
      </c>
      <c r="D195" s="171">
        <v>6121</v>
      </c>
      <c r="E195" s="172">
        <v>2</v>
      </c>
      <c r="F195" s="172">
        <v>7416000000</v>
      </c>
      <c r="G195" s="173" t="s">
        <v>5</v>
      </c>
      <c r="H195" s="173" t="s">
        <v>453</v>
      </c>
      <c r="I195" s="173" t="s">
        <v>29</v>
      </c>
      <c r="J195" s="173">
        <v>400</v>
      </c>
      <c r="K195" s="173" t="s">
        <v>342</v>
      </c>
      <c r="L195" s="172">
        <v>2018</v>
      </c>
      <c r="M195" s="172">
        <v>2022</v>
      </c>
      <c r="N195" s="174">
        <v>0</v>
      </c>
      <c r="O195" s="174">
        <v>15639093</v>
      </c>
      <c r="P195" s="174">
        <v>435600</v>
      </c>
      <c r="Q195" s="174">
        <v>61000</v>
      </c>
      <c r="R195" s="174">
        <v>448000</v>
      </c>
      <c r="S195" s="172"/>
      <c r="T195" s="174">
        <v>0</v>
      </c>
      <c r="U195" s="174">
        <v>78000</v>
      </c>
      <c r="V195" s="174">
        <v>0</v>
      </c>
      <c r="W195" s="174">
        <v>370000</v>
      </c>
      <c r="X195" s="174">
        <v>0</v>
      </c>
      <c r="Y195" s="198">
        <v>0</v>
      </c>
    </row>
    <row r="196" spans="1:25" ht="24" customHeight="1">
      <c r="A196" s="199" t="s">
        <v>152</v>
      </c>
      <c r="B196" s="167">
        <v>230</v>
      </c>
      <c r="C196" s="167">
        <v>2321</v>
      </c>
      <c r="D196" s="167">
        <v>6121</v>
      </c>
      <c r="E196" s="168">
        <v>5</v>
      </c>
      <c r="F196" s="168">
        <v>7400000000</v>
      </c>
      <c r="G196" s="169" t="s">
        <v>5</v>
      </c>
      <c r="H196" s="169" t="s">
        <v>358</v>
      </c>
      <c r="I196" s="169" t="s">
        <v>8</v>
      </c>
      <c r="J196" s="169">
        <v>400</v>
      </c>
      <c r="K196" s="169" t="s">
        <v>342</v>
      </c>
      <c r="L196" s="168">
        <v>2017</v>
      </c>
      <c r="M196" s="168">
        <v>2027</v>
      </c>
      <c r="N196" s="170">
        <v>0</v>
      </c>
      <c r="O196" s="170">
        <v>10271773</v>
      </c>
      <c r="P196" s="170">
        <v>228690</v>
      </c>
      <c r="Q196" s="170">
        <v>621833</v>
      </c>
      <c r="R196" s="170">
        <v>64000</v>
      </c>
      <c r="S196" s="168"/>
      <c r="T196" s="170">
        <v>59000</v>
      </c>
      <c r="U196" s="170">
        <v>1000</v>
      </c>
      <c r="V196" s="170">
        <v>0</v>
      </c>
      <c r="W196" s="170">
        <v>4000</v>
      </c>
      <c r="X196" s="170">
        <v>0</v>
      </c>
      <c r="Y196" s="200">
        <v>0</v>
      </c>
    </row>
    <row r="197" spans="1:25" ht="24" customHeight="1">
      <c r="A197" s="187" t="s">
        <v>122</v>
      </c>
      <c r="B197" s="163">
        <v>230</v>
      </c>
      <c r="C197" s="163">
        <v>2321</v>
      </c>
      <c r="D197" s="163">
        <v>6121</v>
      </c>
      <c r="E197" s="164">
        <v>1</v>
      </c>
      <c r="F197" s="164">
        <v>7308000000</v>
      </c>
      <c r="G197" s="165" t="s">
        <v>5</v>
      </c>
      <c r="H197" s="165" t="s">
        <v>455</v>
      </c>
      <c r="I197" s="165" t="s">
        <v>10</v>
      </c>
      <c r="J197" s="165">
        <v>400</v>
      </c>
      <c r="K197" s="165" t="s">
        <v>342</v>
      </c>
      <c r="L197" s="164">
        <v>2010</v>
      </c>
      <c r="M197" s="164">
        <v>2022</v>
      </c>
      <c r="N197" s="166">
        <v>59024399</v>
      </c>
      <c r="O197" s="166">
        <v>63365436</v>
      </c>
      <c r="P197" s="166">
        <v>1674627</v>
      </c>
      <c r="Q197" s="166">
        <v>400000</v>
      </c>
      <c r="R197" s="166">
        <v>46401000</v>
      </c>
      <c r="S197" s="164"/>
      <c r="T197" s="166">
        <v>220000</v>
      </c>
      <c r="U197" s="166">
        <v>119000</v>
      </c>
      <c r="V197" s="166">
        <v>0</v>
      </c>
      <c r="W197" s="166">
        <v>562000</v>
      </c>
      <c r="X197" s="166">
        <v>45500000</v>
      </c>
      <c r="Y197" s="188">
        <v>0</v>
      </c>
    </row>
    <row r="198" spans="1:25" ht="24" customHeight="1">
      <c r="A198" s="187" t="s">
        <v>186</v>
      </c>
      <c r="B198" s="163">
        <v>230</v>
      </c>
      <c r="C198" s="163">
        <v>2321</v>
      </c>
      <c r="D198" s="163">
        <v>6121</v>
      </c>
      <c r="E198" s="164">
        <v>1</v>
      </c>
      <c r="F198" s="164">
        <v>7435000000</v>
      </c>
      <c r="G198" s="165" t="s">
        <v>5</v>
      </c>
      <c r="H198" s="165" t="s">
        <v>752</v>
      </c>
      <c r="I198" s="165" t="s">
        <v>23</v>
      </c>
      <c r="J198" s="165">
        <v>400</v>
      </c>
      <c r="K198" s="165" t="s">
        <v>342</v>
      </c>
      <c r="L198" s="164">
        <v>2018</v>
      </c>
      <c r="M198" s="164">
        <v>2021</v>
      </c>
      <c r="N198" s="166">
        <v>0</v>
      </c>
      <c r="O198" s="166">
        <v>2619580</v>
      </c>
      <c r="P198" s="166">
        <v>118580</v>
      </c>
      <c r="Q198" s="166">
        <v>1000000</v>
      </c>
      <c r="R198" s="166">
        <v>1501000</v>
      </c>
      <c r="S198" s="164"/>
      <c r="T198" s="166">
        <v>0</v>
      </c>
      <c r="U198" s="166">
        <v>261000</v>
      </c>
      <c r="V198" s="166">
        <v>0</v>
      </c>
      <c r="W198" s="166">
        <v>1240000</v>
      </c>
      <c r="X198" s="166">
        <v>0</v>
      </c>
      <c r="Y198" s="188">
        <v>0</v>
      </c>
    </row>
    <row r="199" spans="1:25" ht="24" customHeight="1">
      <c r="A199" s="187" t="s">
        <v>154</v>
      </c>
      <c r="B199" s="163">
        <v>230</v>
      </c>
      <c r="C199" s="163">
        <v>2321</v>
      </c>
      <c r="D199" s="163">
        <v>6121</v>
      </c>
      <c r="E199" s="164">
        <v>1</v>
      </c>
      <c r="F199" s="164">
        <v>7356000000</v>
      </c>
      <c r="G199" s="165" t="s">
        <v>5</v>
      </c>
      <c r="H199" s="165" t="s">
        <v>457</v>
      </c>
      <c r="I199" s="165" t="s">
        <v>15</v>
      </c>
      <c r="J199" s="165">
        <v>400</v>
      </c>
      <c r="K199" s="165" t="s">
        <v>342</v>
      </c>
      <c r="L199" s="164">
        <v>2011</v>
      </c>
      <c r="M199" s="164">
        <v>2021</v>
      </c>
      <c r="N199" s="166">
        <v>0</v>
      </c>
      <c r="O199" s="166">
        <v>29876505</v>
      </c>
      <c r="P199" s="166">
        <v>1839205</v>
      </c>
      <c r="Q199" s="166">
        <v>13157300</v>
      </c>
      <c r="R199" s="166">
        <v>14880000</v>
      </c>
      <c r="S199" s="164"/>
      <c r="T199" s="166">
        <v>0</v>
      </c>
      <c r="U199" s="166">
        <v>1368000</v>
      </c>
      <c r="V199" s="166">
        <v>7000000</v>
      </c>
      <c r="W199" s="166">
        <v>6512000</v>
      </c>
      <c r="X199" s="166">
        <v>0</v>
      </c>
      <c r="Y199" s="188">
        <v>0</v>
      </c>
    </row>
    <row r="200" spans="1:25" ht="24" customHeight="1">
      <c r="A200" s="197" t="s">
        <v>137</v>
      </c>
      <c r="B200" s="171">
        <v>230</v>
      </c>
      <c r="C200" s="171">
        <v>2321</v>
      </c>
      <c r="D200" s="171">
        <v>6121</v>
      </c>
      <c r="E200" s="172">
        <v>2</v>
      </c>
      <c r="F200" s="172">
        <v>7364000000</v>
      </c>
      <c r="G200" s="173" t="s">
        <v>5</v>
      </c>
      <c r="H200" s="173" t="s">
        <v>361</v>
      </c>
      <c r="I200" s="173" t="s">
        <v>9</v>
      </c>
      <c r="J200" s="173">
        <v>400</v>
      </c>
      <c r="K200" s="173" t="s">
        <v>342</v>
      </c>
      <c r="L200" s="172">
        <v>2015</v>
      </c>
      <c r="M200" s="172">
        <v>2024</v>
      </c>
      <c r="N200" s="174">
        <v>0</v>
      </c>
      <c r="O200" s="174">
        <v>50718574</v>
      </c>
      <c r="P200" s="174">
        <v>885236</v>
      </c>
      <c r="Q200" s="174">
        <v>601854</v>
      </c>
      <c r="R200" s="174">
        <v>631000</v>
      </c>
      <c r="S200" s="172"/>
      <c r="T200" s="174">
        <v>511000</v>
      </c>
      <c r="U200" s="174">
        <v>21000</v>
      </c>
      <c r="V200" s="174">
        <v>0</v>
      </c>
      <c r="W200" s="174">
        <v>99000</v>
      </c>
      <c r="X200" s="174">
        <v>0</v>
      </c>
      <c r="Y200" s="198">
        <v>0</v>
      </c>
    </row>
    <row r="201" spans="1:25" ht="24" customHeight="1">
      <c r="A201" s="187" t="s">
        <v>175</v>
      </c>
      <c r="B201" s="163">
        <v>230</v>
      </c>
      <c r="C201" s="163">
        <v>2321</v>
      </c>
      <c r="D201" s="163">
        <v>6121</v>
      </c>
      <c r="E201" s="164">
        <v>1</v>
      </c>
      <c r="F201" s="164">
        <v>7421000000</v>
      </c>
      <c r="G201" s="165" t="s">
        <v>5</v>
      </c>
      <c r="H201" s="165" t="s">
        <v>460</v>
      </c>
      <c r="I201" s="165" t="s">
        <v>10</v>
      </c>
      <c r="J201" s="165">
        <v>400</v>
      </c>
      <c r="K201" s="165" t="s">
        <v>342</v>
      </c>
      <c r="L201" s="164">
        <v>2018</v>
      </c>
      <c r="M201" s="164">
        <v>2021</v>
      </c>
      <c r="N201" s="166">
        <v>0</v>
      </c>
      <c r="O201" s="166">
        <v>16675300</v>
      </c>
      <c r="P201" s="166">
        <v>974050</v>
      </c>
      <c r="Q201" s="166">
        <v>7994250</v>
      </c>
      <c r="R201" s="166">
        <v>7707000</v>
      </c>
      <c r="S201" s="164"/>
      <c r="T201" s="166">
        <v>710000</v>
      </c>
      <c r="U201" s="166">
        <v>1215000</v>
      </c>
      <c r="V201" s="166">
        <v>0</v>
      </c>
      <c r="W201" s="166">
        <v>5782000</v>
      </c>
      <c r="X201" s="166">
        <v>0</v>
      </c>
      <c r="Y201" s="188">
        <v>0</v>
      </c>
    </row>
    <row r="202" spans="1:25" ht="24" customHeight="1">
      <c r="A202" s="187" t="s">
        <v>199</v>
      </c>
      <c r="B202" s="163">
        <v>230</v>
      </c>
      <c r="C202" s="163">
        <v>2321</v>
      </c>
      <c r="D202" s="163">
        <v>6121</v>
      </c>
      <c r="E202" s="164">
        <v>1</v>
      </c>
      <c r="F202" s="164">
        <v>7446000000</v>
      </c>
      <c r="G202" s="165" t="s">
        <v>5</v>
      </c>
      <c r="H202" s="165" t="s">
        <v>461</v>
      </c>
      <c r="I202" s="165" t="s">
        <v>32</v>
      </c>
      <c r="J202" s="165">
        <v>400</v>
      </c>
      <c r="K202" s="165" t="s">
        <v>278</v>
      </c>
      <c r="L202" s="164">
        <v>2019</v>
      </c>
      <c r="M202" s="164">
        <v>2022</v>
      </c>
      <c r="N202" s="166">
        <v>0</v>
      </c>
      <c r="O202" s="166">
        <v>1177330</v>
      </c>
      <c r="P202" s="166">
        <v>0</v>
      </c>
      <c r="Q202" s="166">
        <v>935330</v>
      </c>
      <c r="R202" s="166">
        <v>242000</v>
      </c>
      <c r="S202" s="164"/>
      <c r="T202" s="166">
        <v>216000</v>
      </c>
      <c r="U202" s="166">
        <v>5000</v>
      </c>
      <c r="V202" s="166">
        <v>0</v>
      </c>
      <c r="W202" s="166">
        <v>21000</v>
      </c>
      <c r="X202" s="166">
        <v>0</v>
      </c>
      <c r="Y202" s="188">
        <v>0</v>
      </c>
    </row>
    <row r="203" spans="1:25" ht="24" customHeight="1">
      <c r="A203" s="199" t="s">
        <v>105</v>
      </c>
      <c r="B203" s="167">
        <v>230</v>
      </c>
      <c r="C203" s="167">
        <v>2321</v>
      </c>
      <c r="D203" s="167">
        <v>6121</v>
      </c>
      <c r="E203" s="168">
        <v>4</v>
      </c>
      <c r="F203" s="168">
        <v>7090000000</v>
      </c>
      <c r="G203" s="169" t="s">
        <v>5</v>
      </c>
      <c r="H203" s="169" t="s">
        <v>468</v>
      </c>
      <c r="I203" s="169" t="s">
        <v>20</v>
      </c>
      <c r="J203" s="169">
        <v>400</v>
      </c>
      <c r="K203" s="169" t="s">
        <v>342</v>
      </c>
      <c r="L203" s="168">
        <v>2016</v>
      </c>
      <c r="M203" s="168">
        <v>2029</v>
      </c>
      <c r="N203" s="170">
        <v>0</v>
      </c>
      <c r="O203" s="170">
        <v>2499100</v>
      </c>
      <c r="P203" s="170">
        <v>1566100</v>
      </c>
      <c r="Q203" s="170">
        <v>0</v>
      </c>
      <c r="R203" s="170">
        <v>933000</v>
      </c>
      <c r="S203" s="168"/>
      <c r="T203" s="170">
        <v>933000</v>
      </c>
      <c r="U203" s="170">
        <v>0</v>
      </c>
      <c r="V203" s="170">
        <v>0</v>
      </c>
      <c r="W203" s="170">
        <v>0</v>
      </c>
      <c r="X203" s="170">
        <v>0</v>
      </c>
      <c r="Y203" s="200">
        <v>0</v>
      </c>
    </row>
    <row r="204" spans="1:25" ht="24" customHeight="1">
      <c r="A204" s="187" t="s">
        <v>135</v>
      </c>
      <c r="B204" s="163">
        <v>230</v>
      </c>
      <c r="C204" s="163">
        <v>2321</v>
      </c>
      <c r="D204" s="163">
        <v>6121</v>
      </c>
      <c r="E204" s="164">
        <v>1</v>
      </c>
      <c r="F204" s="164">
        <v>7358000000</v>
      </c>
      <c r="G204" s="165" t="s">
        <v>5</v>
      </c>
      <c r="H204" s="165" t="s">
        <v>753</v>
      </c>
      <c r="I204" s="165" t="s">
        <v>754</v>
      </c>
      <c r="J204" s="165">
        <v>400</v>
      </c>
      <c r="K204" s="165" t="s">
        <v>342</v>
      </c>
      <c r="L204" s="164">
        <v>2021</v>
      </c>
      <c r="M204" s="164">
        <v>2025</v>
      </c>
      <c r="N204" s="166">
        <v>0</v>
      </c>
      <c r="O204" s="166">
        <v>39000000</v>
      </c>
      <c r="P204" s="166">
        <v>0</v>
      </c>
      <c r="Q204" s="166">
        <v>0</v>
      </c>
      <c r="R204" s="166">
        <v>2000000</v>
      </c>
      <c r="S204" s="164"/>
      <c r="T204" s="166">
        <v>0</v>
      </c>
      <c r="U204" s="166">
        <v>2000000</v>
      </c>
      <c r="V204" s="166">
        <v>0</v>
      </c>
      <c r="W204" s="166">
        <v>0</v>
      </c>
      <c r="X204" s="166">
        <v>0</v>
      </c>
      <c r="Y204" s="188">
        <v>0</v>
      </c>
    </row>
    <row r="205" spans="1:25" ht="24" customHeight="1">
      <c r="A205" s="197" t="s">
        <v>147</v>
      </c>
      <c r="B205" s="171">
        <v>230</v>
      </c>
      <c r="C205" s="171">
        <v>2321</v>
      </c>
      <c r="D205" s="171">
        <v>6121</v>
      </c>
      <c r="E205" s="172">
        <v>2</v>
      </c>
      <c r="F205" s="172">
        <v>7382000000</v>
      </c>
      <c r="G205" s="173" t="s">
        <v>5</v>
      </c>
      <c r="H205" s="173" t="s">
        <v>719</v>
      </c>
      <c r="I205" s="173" t="s">
        <v>28</v>
      </c>
      <c r="J205" s="173">
        <v>400</v>
      </c>
      <c r="K205" s="173" t="s">
        <v>342</v>
      </c>
      <c r="L205" s="172">
        <v>2016</v>
      </c>
      <c r="M205" s="172">
        <v>2024</v>
      </c>
      <c r="N205" s="174">
        <v>0</v>
      </c>
      <c r="O205" s="174">
        <v>30301000</v>
      </c>
      <c r="P205" s="174">
        <v>1052203</v>
      </c>
      <c r="Q205" s="174">
        <v>350000</v>
      </c>
      <c r="R205" s="174">
        <v>501000</v>
      </c>
      <c r="S205" s="172"/>
      <c r="T205" s="174">
        <v>200000</v>
      </c>
      <c r="U205" s="174">
        <v>53000</v>
      </c>
      <c r="V205" s="174">
        <v>0</v>
      </c>
      <c r="W205" s="174">
        <v>248000</v>
      </c>
      <c r="X205" s="174">
        <v>0</v>
      </c>
      <c r="Y205" s="198">
        <v>0</v>
      </c>
    </row>
    <row r="206" spans="1:25" ht="24" customHeight="1">
      <c r="A206" s="187" t="s">
        <v>78</v>
      </c>
      <c r="B206" s="163">
        <v>230</v>
      </c>
      <c r="C206" s="163">
        <v>2321</v>
      </c>
      <c r="D206" s="163">
        <v>6121</v>
      </c>
      <c r="E206" s="164">
        <v>1</v>
      </c>
      <c r="F206" s="164">
        <v>7443000000</v>
      </c>
      <c r="G206" s="165" t="s">
        <v>5</v>
      </c>
      <c r="H206" s="165" t="s">
        <v>755</v>
      </c>
      <c r="I206" s="165" t="s">
        <v>31</v>
      </c>
      <c r="J206" s="165">
        <v>400</v>
      </c>
      <c r="K206" s="165" t="s">
        <v>342</v>
      </c>
      <c r="L206" s="164">
        <v>2020</v>
      </c>
      <c r="M206" s="164">
        <v>2022</v>
      </c>
      <c r="N206" s="166">
        <v>0</v>
      </c>
      <c r="O206" s="166">
        <v>4001000</v>
      </c>
      <c r="P206" s="166">
        <v>0</v>
      </c>
      <c r="Q206" s="166">
        <v>0</v>
      </c>
      <c r="R206" s="166">
        <v>1501000</v>
      </c>
      <c r="S206" s="164"/>
      <c r="T206" s="166">
        <v>500000</v>
      </c>
      <c r="U206" s="166">
        <v>174000</v>
      </c>
      <c r="V206" s="166">
        <v>0</v>
      </c>
      <c r="W206" s="166">
        <v>827000</v>
      </c>
      <c r="X206" s="166">
        <v>0</v>
      </c>
      <c r="Y206" s="188">
        <v>0</v>
      </c>
    </row>
    <row r="207" spans="1:25" ht="24" customHeight="1">
      <c r="A207" s="197" t="s">
        <v>150</v>
      </c>
      <c r="B207" s="171">
        <v>230</v>
      </c>
      <c r="C207" s="171">
        <v>2321</v>
      </c>
      <c r="D207" s="171">
        <v>6121</v>
      </c>
      <c r="E207" s="172">
        <v>2</v>
      </c>
      <c r="F207" s="172">
        <v>7397000000</v>
      </c>
      <c r="G207" s="173" t="s">
        <v>5</v>
      </c>
      <c r="H207" s="173" t="s">
        <v>720</v>
      </c>
      <c r="I207" s="173" t="s">
        <v>28</v>
      </c>
      <c r="J207" s="173">
        <v>400</v>
      </c>
      <c r="K207" s="173" t="s">
        <v>342</v>
      </c>
      <c r="L207" s="172">
        <v>2018</v>
      </c>
      <c r="M207" s="172">
        <v>2024</v>
      </c>
      <c r="N207" s="174">
        <v>0</v>
      </c>
      <c r="O207" s="174">
        <v>24601000</v>
      </c>
      <c r="P207" s="174">
        <v>381150</v>
      </c>
      <c r="Q207" s="174">
        <v>800000</v>
      </c>
      <c r="R207" s="174">
        <v>601000</v>
      </c>
      <c r="S207" s="172"/>
      <c r="T207" s="174">
        <v>0</v>
      </c>
      <c r="U207" s="174">
        <v>105000</v>
      </c>
      <c r="V207" s="174">
        <v>0</v>
      </c>
      <c r="W207" s="174">
        <v>496000</v>
      </c>
      <c r="X207" s="174">
        <v>0</v>
      </c>
      <c r="Y207" s="198">
        <v>0</v>
      </c>
    </row>
    <row r="208" spans="1:25" ht="24" customHeight="1">
      <c r="A208" s="197" t="s">
        <v>145</v>
      </c>
      <c r="B208" s="171">
        <v>230</v>
      </c>
      <c r="C208" s="171">
        <v>2321</v>
      </c>
      <c r="D208" s="171">
        <v>6121</v>
      </c>
      <c r="E208" s="172">
        <v>2</v>
      </c>
      <c r="F208" s="172">
        <v>7381000000</v>
      </c>
      <c r="G208" s="173" t="s">
        <v>5</v>
      </c>
      <c r="H208" s="173" t="s">
        <v>721</v>
      </c>
      <c r="I208" s="173" t="s">
        <v>28</v>
      </c>
      <c r="J208" s="173">
        <v>400</v>
      </c>
      <c r="K208" s="173" t="s">
        <v>342</v>
      </c>
      <c r="L208" s="172">
        <v>2016</v>
      </c>
      <c r="M208" s="172">
        <v>2024</v>
      </c>
      <c r="N208" s="174">
        <v>0</v>
      </c>
      <c r="O208" s="174">
        <v>43671000</v>
      </c>
      <c r="P208" s="174">
        <v>614216</v>
      </c>
      <c r="Q208" s="174">
        <v>599784</v>
      </c>
      <c r="R208" s="174">
        <v>401000</v>
      </c>
      <c r="S208" s="172"/>
      <c r="T208" s="174">
        <v>200000</v>
      </c>
      <c r="U208" s="174">
        <v>35000</v>
      </c>
      <c r="V208" s="174">
        <v>0</v>
      </c>
      <c r="W208" s="174">
        <v>166000</v>
      </c>
      <c r="X208" s="174">
        <v>0</v>
      </c>
      <c r="Y208" s="198">
        <v>0</v>
      </c>
    </row>
    <row r="209" spans="1:25" ht="24" customHeight="1">
      <c r="A209" s="187" t="s">
        <v>144</v>
      </c>
      <c r="B209" s="163">
        <v>230</v>
      </c>
      <c r="C209" s="163">
        <v>2321</v>
      </c>
      <c r="D209" s="163">
        <v>6121</v>
      </c>
      <c r="E209" s="164">
        <v>1</v>
      </c>
      <c r="F209" s="164">
        <v>7375000000</v>
      </c>
      <c r="G209" s="165" t="s">
        <v>5</v>
      </c>
      <c r="H209" s="165" t="s">
        <v>476</v>
      </c>
      <c r="I209" s="165" t="s">
        <v>26</v>
      </c>
      <c r="J209" s="165">
        <v>400</v>
      </c>
      <c r="K209" s="165" t="s">
        <v>342</v>
      </c>
      <c r="L209" s="164">
        <v>2004</v>
      </c>
      <c r="M209" s="164">
        <v>2023</v>
      </c>
      <c r="N209" s="166">
        <v>0</v>
      </c>
      <c r="O209" s="166">
        <v>14443139</v>
      </c>
      <c r="P209" s="166">
        <v>441529</v>
      </c>
      <c r="Q209" s="166">
        <v>0</v>
      </c>
      <c r="R209" s="166">
        <v>401000</v>
      </c>
      <c r="S209" s="164"/>
      <c r="T209" s="166">
        <v>0</v>
      </c>
      <c r="U209" s="166">
        <v>70000</v>
      </c>
      <c r="V209" s="166">
        <v>0</v>
      </c>
      <c r="W209" s="166">
        <v>331000</v>
      </c>
      <c r="X209" s="166">
        <v>0</v>
      </c>
      <c r="Y209" s="188">
        <v>0</v>
      </c>
    </row>
    <row r="210" spans="1:25" ht="24" customHeight="1">
      <c r="A210" s="187" t="s">
        <v>114</v>
      </c>
      <c r="B210" s="163">
        <v>230</v>
      </c>
      <c r="C210" s="163">
        <v>2321</v>
      </c>
      <c r="D210" s="163">
        <v>6121</v>
      </c>
      <c r="E210" s="164">
        <v>1</v>
      </c>
      <c r="F210" s="164">
        <v>7201000000</v>
      </c>
      <c r="G210" s="165" t="s">
        <v>5</v>
      </c>
      <c r="H210" s="165" t="s">
        <v>477</v>
      </c>
      <c r="I210" s="165" t="s">
        <v>29</v>
      </c>
      <c r="J210" s="165">
        <v>400</v>
      </c>
      <c r="K210" s="165" t="s">
        <v>342</v>
      </c>
      <c r="L210" s="164">
        <v>2006</v>
      </c>
      <c r="M210" s="164">
        <v>2025</v>
      </c>
      <c r="N210" s="166">
        <v>0</v>
      </c>
      <c r="O210" s="166">
        <v>146585640</v>
      </c>
      <c r="P210" s="166">
        <v>10507640</v>
      </c>
      <c r="Q210" s="166">
        <v>6355000</v>
      </c>
      <c r="R210" s="166">
        <v>653000</v>
      </c>
      <c r="S210" s="164"/>
      <c r="T210" s="166">
        <v>2000</v>
      </c>
      <c r="U210" s="166">
        <v>113000</v>
      </c>
      <c r="V210" s="166">
        <v>0</v>
      </c>
      <c r="W210" s="166">
        <v>538000</v>
      </c>
      <c r="X210" s="166">
        <v>0</v>
      </c>
      <c r="Y210" s="188">
        <v>0</v>
      </c>
    </row>
    <row r="211" spans="1:25" ht="24" customHeight="1">
      <c r="A211" s="197" t="s">
        <v>87</v>
      </c>
      <c r="B211" s="171">
        <v>230</v>
      </c>
      <c r="C211" s="171">
        <v>2321</v>
      </c>
      <c r="D211" s="171">
        <v>6121</v>
      </c>
      <c r="E211" s="172">
        <v>2</v>
      </c>
      <c r="F211" s="172">
        <v>7396000000</v>
      </c>
      <c r="G211" s="173" t="s">
        <v>5</v>
      </c>
      <c r="H211" s="173" t="s">
        <v>478</v>
      </c>
      <c r="I211" s="173" t="s">
        <v>14</v>
      </c>
      <c r="J211" s="173">
        <v>400</v>
      </c>
      <c r="K211" s="173" t="s">
        <v>342</v>
      </c>
      <c r="L211" s="172">
        <v>2016</v>
      </c>
      <c r="M211" s="172">
        <v>2021</v>
      </c>
      <c r="N211" s="174">
        <v>0</v>
      </c>
      <c r="O211" s="174">
        <v>1061000</v>
      </c>
      <c r="P211" s="174">
        <v>611050</v>
      </c>
      <c r="Q211" s="174">
        <v>388950</v>
      </c>
      <c r="R211" s="174">
        <v>61000</v>
      </c>
      <c r="S211" s="172"/>
      <c r="T211" s="174">
        <v>0</v>
      </c>
      <c r="U211" s="174">
        <v>11000</v>
      </c>
      <c r="V211" s="174">
        <v>0</v>
      </c>
      <c r="W211" s="174">
        <v>50000</v>
      </c>
      <c r="X211" s="174">
        <v>0</v>
      </c>
      <c r="Y211" s="198">
        <v>0</v>
      </c>
    </row>
    <row r="212" spans="1:25" ht="24" customHeight="1">
      <c r="A212" s="199" t="s">
        <v>139</v>
      </c>
      <c r="B212" s="167">
        <v>230</v>
      </c>
      <c r="C212" s="167">
        <v>2321</v>
      </c>
      <c r="D212" s="167">
        <v>6121</v>
      </c>
      <c r="E212" s="168">
        <v>5</v>
      </c>
      <c r="F212" s="168">
        <v>7369000000</v>
      </c>
      <c r="G212" s="169" t="s">
        <v>5</v>
      </c>
      <c r="H212" s="169" t="s">
        <v>381</v>
      </c>
      <c r="I212" s="169" t="s">
        <v>25</v>
      </c>
      <c r="J212" s="169">
        <v>400</v>
      </c>
      <c r="K212" s="169" t="s">
        <v>342</v>
      </c>
      <c r="L212" s="168">
        <v>2016</v>
      </c>
      <c r="M212" s="168">
        <v>2027</v>
      </c>
      <c r="N212" s="170">
        <v>0</v>
      </c>
      <c r="O212" s="170">
        <v>20988124</v>
      </c>
      <c r="P212" s="170">
        <v>1142132</v>
      </c>
      <c r="Q212" s="170">
        <v>220094</v>
      </c>
      <c r="R212" s="170">
        <v>224000</v>
      </c>
      <c r="S212" s="168"/>
      <c r="T212" s="170">
        <v>219000</v>
      </c>
      <c r="U212" s="170">
        <v>1000</v>
      </c>
      <c r="V212" s="170">
        <v>0</v>
      </c>
      <c r="W212" s="170">
        <v>4000</v>
      </c>
      <c r="X212" s="170">
        <v>0</v>
      </c>
      <c r="Y212" s="200">
        <v>0</v>
      </c>
    </row>
    <row r="213" spans="1:25" ht="24" customHeight="1">
      <c r="A213" s="187" t="s">
        <v>163</v>
      </c>
      <c r="B213" s="163">
        <v>230</v>
      </c>
      <c r="C213" s="163">
        <v>2321</v>
      </c>
      <c r="D213" s="163">
        <v>6121</v>
      </c>
      <c r="E213" s="164">
        <v>1</v>
      </c>
      <c r="F213" s="164">
        <v>7409000000</v>
      </c>
      <c r="G213" s="165" t="s">
        <v>5</v>
      </c>
      <c r="H213" s="165" t="s">
        <v>481</v>
      </c>
      <c r="I213" s="165" t="s">
        <v>10</v>
      </c>
      <c r="J213" s="165">
        <v>400</v>
      </c>
      <c r="K213" s="165" t="s">
        <v>342</v>
      </c>
      <c r="L213" s="164">
        <v>2017</v>
      </c>
      <c r="M213" s="164">
        <v>2023</v>
      </c>
      <c r="N213" s="166">
        <v>0</v>
      </c>
      <c r="O213" s="166">
        <v>61389300</v>
      </c>
      <c r="P213" s="166">
        <v>713900</v>
      </c>
      <c r="Q213" s="166">
        <v>109000</v>
      </c>
      <c r="R213" s="166">
        <v>576000</v>
      </c>
      <c r="S213" s="164"/>
      <c r="T213" s="166">
        <v>0</v>
      </c>
      <c r="U213" s="166">
        <v>100000</v>
      </c>
      <c r="V213" s="166">
        <v>0</v>
      </c>
      <c r="W213" s="166">
        <v>476000</v>
      </c>
      <c r="X213" s="166">
        <v>0</v>
      </c>
      <c r="Y213" s="188">
        <v>0</v>
      </c>
    </row>
    <row r="214" spans="1:25" ht="24" customHeight="1">
      <c r="A214" s="187" t="s">
        <v>70</v>
      </c>
      <c r="B214" s="163">
        <v>230</v>
      </c>
      <c r="C214" s="163">
        <v>2321</v>
      </c>
      <c r="D214" s="163">
        <v>6121</v>
      </c>
      <c r="E214" s="164">
        <v>1</v>
      </c>
      <c r="F214" s="164">
        <v>7332000000</v>
      </c>
      <c r="G214" s="165" t="s">
        <v>5</v>
      </c>
      <c r="H214" s="165" t="s">
        <v>487</v>
      </c>
      <c r="I214" s="165" t="s">
        <v>26</v>
      </c>
      <c r="J214" s="165">
        <v>400</v>
      </c>
      <c r="K214" s="165" t="s">
        <v>342</v>
      </c>
      <c r="L214" s="164">
        <v>2011</v>
      </c>
      <c r="M214" s="164">
        <v>2021</v>
      </c>
      <c r="N214" s="166">
        <v>0</v>
      </c>
      <c r="O214" s="166">
        <v>40245192</v>
      </c>
      <c r="P214" s="166">
        <v>19501602</v>
      </c>
      <c r="Q214" s="166">
        <v>12039590</v>
      </c>
      <c r="R214" s="166">
        <v>8704000</v>
      </c>
      <c r="S214" s="164"/>
      <c r="T214" s="166">
        <v>1000000</v>
      </c>
      <c r="U214" s="166">
        <v>643000</v>
      </c>
      <c r="V214" s="166">
        <v>4000000</v>
      </c>
      <c r="W214" s="166">
        <v>3061000</v>
      </c>
      <c r="X214" s="166">
        <v>0</v>
      </c>
      <c r="Y214" s="188">
        <v>0</v>
      </c>
    </row>
    <row r="215" spans="1:25" ht="24" customHeight="1">
      <c r="A215" s="197" t="s">
        <v>138</v>
      </c>
      <c r="B215" s="171">
        <v>230</v>
      </c>
      <c r="C215" s="171">
        <v>2321</v>
      </c>
      <c r="D215" s="171">
        <v>6121</v>
      </c>
      <c r="E215" s="172">
        <v>2</v>
      </c>
      <c r="F215" s="172">
        <v>7367000000</v>
      </c>
      <c r="G215" s="173" t="s">
        <v>5</v>
      </c>
      <c r="H215" s="173" t="s">
        <v>489</v>
      </c>
      <c r="I215" s="173" t="s">
        <v>29</v>
      </c>
      <c r="J215" s="173">
        <v>400</v>
      </c>
      <c r="K215" s="173" t="s">
        <v>342</v>
      </c>
      <c r="L215" s="172">
        <v>2017</v>
      </c>
      <c r="M215" s="172">
        <v>2024</v>
      </c>
      <c r="N215" s="174">
        <v>0</v>
      </c>
      <c r="O215" s="174">
        <v>75155610</v>
      </c>
      <c r="P215" s="174">
        <v>479160</v>
      </c>
      <c r="Q215" s="174">
        <v>845000</v>
      </c>
      <c r="R215" s="174">
        <v>902000</v>
      </c>
      <c r="S215" s="172"/>
      <c r="T215" s="174">
        <v>0</v>
      </c>
      <c r="U215" s="174">
        <v>157000</v>
      </c>
      <c r="V215" s="174">
        <v>0</v>
      </c>
      <c r="W215" s="174">
        <v>745000</v>
      </c>
      <c r="X215" s="174">
        <v>0</v>
      </c>
      <c r="Y215" s="198">
        <v>0</v>
      </c>
    </row>
    <row r="216" spans="1:25" ht="24" customHeight="1">
      <c r="A216" s="187" t="s">
        <v>121</v>
      </c>
      <c r="B216" s="163">
        <v>230</v>
      </c>
      <c r="C216" s="163">
        <v>2321</v>
      </c>
      <c r="D216" s="163">
        <v>6121</v>
      </c>
      <c r="E216" s="164">
        <v>1</v>
      </c>
      <c r="F216" s="164">
        <v>7302000000</v>
      </c>
      <c r="G216" s="165" t="s">
        <v>5</v>
      </c>
      <c r="H216" s="165" t="s">
        <v>723</v>
      </c>
      <c r="I216" s="165" t="s">
        <v>10</v>
      </c>
      <c r="J216" s="165">
        <v>400</v>
      </c>
      <c r="K216" s="165" t="s">
        <v>342</v>
      </c>
      <c r="L216" s="164">
        <v>2008</v>
      </c>
      <c r="M216" s="164">
        <v>2021</v>
      </c>
      <c r="N216" s="166">
        <v>0</v>
      </c>
      <c r="O216" s="166">
        <v>30704049</v>
      </c>
      <c r="P216" s="166">
        <v>11589485</v>
      </c>
      <c r="Q216" s="166">
        <v>18580564</v>
      </c>
      <c r="R216" s="166">
        <v>534000</v>
      </c>
      <c r="S216" s="164"/>
      <c r="T216" s="166">
        <v>64000</v>
      </c>
      <c r="U216" s="166">
        <v>82000</v>
      </c>
      <c r="V216" s="166">
        <v>0</v>
      </c>
      <c r="W216" s="166">
        <v>388000</v>
      </c>
      <c r="X216" s="166">
        <v>0</v>
      </c>
      <c r="Y216" s="188">
        <v>0</v>
      </c>
    </row>
    <row r="217" spans="1:25" ht="22.5" customHeight="1">
      <c r="A217" s="187" t="s">
        <v>90</v>
      </c>
      <c r="B217" s="163">
        <v>230</v>
      </c>
      <c r="C217" s="163">
        <v>2321</v>
      </c>
      <c r="D217" s="163">
        <v>6121</v>
      </c>
      <c r="E217" s="164">
        <v>1</v>
      </c>
      <c r="F217" s="164">
        <v>7039000000</v>
      </c>
      <c r="G217" s="165" t="s">
        <v>5</v>
      </c>
      <c r="H217" s="165" t="s">
        <v>490</v>
      </c>
      <c r="I217" s="165" t="s">
        <v>9</v>
      </c>
      <c r="J217" s="165">
        <v>400</v>
      </c>
      <c r="K217" s="165" t="s">
        <v>342</v>
      </c>
      <c r="L217" s="164">
        <v>2003</v>
      </c>
      <c r="M217" s="164">
        <v>2028</v>
      </c>
      <c r="N217" s="166">
        <v>0</v>
      </c>
      <c r="O217" s="166">
        <v>133265150</v>
      </c>
      <c r="P217" s="166">
        <v>38336133</v>
      </c>
      <c r="Q217" s="166">
        <v>2156627</v>
      </c>
      <c r="R217" s="166">
        <v>4024000</v>
      </c>
      <c r="S217" s="164"/>
      <c r="T217" s="166">
        <v>1023000</v>
      </c>
      <c r="U217" s="166">
        <v>521000</v>
      </c>
      <c r="V217" s="166">
        <v>0</v>
      </c>
      <c r="W217" s="166">
        <v>2480000</v>
      </c>
      <c r="X217" s="166">
        <v>0</v>
      </c>
      <c r="Y217" s="188">
        <v>0</v>
      </c>
    </row>
    <row r="218" spans="1:25" ht="33" customHeight="1">
      <c r="A218" s="187" t="s">
        <v>79</v>
      </c>
      <c r="B218" s="163">
        <v>230</v>
      </c>
      <c r="C218" s="163">
        <v>2321</v>
      </c>
      <c r="D218" s="163">
        <v>6121</v>
      </c>
      <c r="E218" s="164">
        <v>1</v>
      </c>
      <c r="F218" s="164">
        <v>7352000000</v>
      </c>
      <c r="G218" s="165" t="s">
        <v>5</v>
      </c>
      <c r="H218" s="165" t="s">
        <v>492</v>
      </c>
      <c r="I218" s="165" t="s">
        <v>10</v>
      </c>
      <c r="J218" s="165">
        <v>400</v>
      </c>
      <c r="K218" s="165" t="s">
        <v>342</v>
      </c>
      <c r="L218" s="164">
        <v>2007</v>
      </c>
      <c r="M218" s="164">
        <v>2021</v>
      </c>
      <c r="N218" s="166">
        <v>0</v>
      </c>
      <c r="O218" s="166">
        <v>6585000</v>
      </c>
      <c r="P218" s="166">
        <v>0</v>
      </c>
      <c r="Q218" s="166">
        <v>0</v>
      </c>
      <c r="R218" s="166">
        <v>6585000</v>
      </c>
      <c r="S218" s="164"/>
      <c r="T218" s="166">
        <v>0</v>
      </c>
      <c r="U218" s="166">
        <v>623000</v>
      </c>
      <c r="V218" s="166">
        <v>3000000</v>
      </c>
      <c r="W218" s="166">
        <v>2962000</v>
      </c>
      <c r="X218" s="166">
        <v>0</v>
      </c>
      <c r="Y218" s="188">
        <v>0</v>
      </c>
    </row>
    <row r="219" spans="1:25" ht="30.75" customHeight="1" thickBot="1">
      <c r="A219" s="189" t="s">
        <v>164</v>
      </c>
      <c r="B219" s="190">
        <v>230</v>
      </c>
      <c r="C219" s="190">
        <v>2321</v>
      </c>
      <c r="D219" s="190">
        <v>6121</v>
      </c>
      <c r="E219" s="191">
        <v>1</v>
      </c>
      <c r="F219" s="191">
        <v>7411000000</v>
      </c>
      <c r="G219" s="192" t="s">
        <v>5</v>
      </c>
      <c r="H219" s="192" t="s">
        <v>493</v>
      </c>
      <c r="I219" s="192" t="s">
        <v>29</v>
      </c>
      <c r="J219" s="192">
        <v>400</v>
      </c>
      <c r="K219" s="192" t="s">
        <v>342</v>
      </c>
      <c r="L219" s="191">
        <v>2016</v>
      </c>
      <c r="M219" s="191">
        <v>2024</v>
      </c>
      <c r="N219" s="193">
        <v>0</v>
      </c>
      <c r="O219" s="193">
        <v>83438908</v>
      </c>
      <c r="P219" s="193">
        <v>0</v>
      </c>
      <c r="Q219" s="193">
        <v>0</v>
      </c>
      <c r="R219" s="193">
        <v>1223000</v>
      </c>
      <c r="S219" s="191"/>
      <c r="T219" s="193">
        <v>0</v>
      </c>
      <c r="U219" s="193">
        <v>213000</v>
      </c>
      <c r="V219" s="193">
        <v>0</v>
      </c>
      <c r="W219" s="193">
        <v>1010000</v>
      </c>
      <c r="X219" s="193">
        <v>0</v>
      </c>
      <c r="Y219" s="194">
        <v>0</v>
      </c>
    </row>
    <row r="220" spans="1:25" ht="32.25" customHeight="1" thickBot="1">
      <c r="A220" s="121"/>
      <c r="B220" s="121"/>
      <c r="C220" s="121"/>
      <c r="D220" s="121"/>
      <c r="E220" s="121"/>
      <c r="F220" s="121"/>
      <c r="G220" s="121"/>
      <c r="H220" s="498" t="s">
        <v>519</v>
      </c>
      <c r="I220" s="498"/>
      <c r="J220" s="498"/>
      <c r="K220" s="498"/>
      <c r="L220" s="498"/>
      <c r="M220" s="124"/>
      <c r="N220" s="124"/>
      <c r="O220" s="86">
        <f aca="true" t="shared" si="7" ref="O220:Y220">SUM(O133:O219)</f>
        <v>4407775848</v>
      </c>
      <c r="P220" s="87">
        <f t="shared" si="7"/>
        <v>514474397</v>
      </c>
      <c r="Q220" s="87">
        <f t="shared" si="7"/>
        <v>546386677</v>
      </c>
      <c r="R220" s="87">
        <f t="shared" si="7"/>
        <v>678392000</v>
      </c>
      <c r="S220" s="87">
        <f t="shared" si="7"/>
        <v>0</v>
      </c>
      <c r="T220" s="87">
        <f t="shared" si="7"/>
        <v>28570000</v>
      </c>
      <c r="U220" s="87">
        <f t="shared" si="7"/>
        <v>50332000</v>
      </c>
      <c r="V220" s="87">
        <f t="shared" si="7"/>
        <v>264000000</v>
      </c>
      <c r="W220" s="87">
        <f t="shared" si="7"/>
        <v>229989000</v>
      </c>
      <c r="X220" s="87">
        <f t="shared" si="7"/>
        <v>105501000</v>
      </c>
      <c r="Y220" s="87">
        <f t="shared" si="7"/>
        <v>0</v>
      </c>
    </row>
    <row r="221" spans="1:25" s="82" customFormat="1" ht="24" customHeight="1" thickBot="1">
      <c r="A221" s="121"/>
      <c r="B221" s="121"/>
      <c r="C221" s="89" t="s">
        <v>520</v>
      </c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spans="1:25" s="82" customFormat="1" ht="24" customHeight="1">
      <c r="A222" s="181" t="s">
        <v>176</v>
      </c>
      <c r="B222" s="182">
        <v>230</v>
      </c>
      <c r="C222" s="182">
        <v>2334</v>
      </c>
      <c r="D222" s="182">
        <v>6121</v>
      </c>
      <c r="E222" s="183">
        <v>1</v>
      </c>
      <c r="F222" s="183">
        <v>7272000000</v>
      </c>
      <c r="G222" s="184" t="s">
        <v>5</v>
      </c>
      <c r="H222" s="184" t="s">
        <v>318</v>
      </c>
      <c r="I222" s="184" t="s">
        <v>26</v>
      </c>
      <c r="J222" s="184">
        <v>400</v>
      </c>
      <c r="K222" s="184" t="s">
        <v>300</v>
      </c>
      <c r="L222" s="183">
        <v>2014</v>
      </c>
      <c r="M222" s="183">
        <v>2021</v>
      </c>
      <c r="N222" s="185">
        <v>0</v>
      </c>
      <c r="O222" s="185">
        <v>8889782</v>
      </c>
      <c r="P222" s="185">
        <v>455782</v>
      </c>
      <c r="Q222" s="185">
        <v>2944000</v>
      </c>
      <c r="R222" s="185">
        <v>5490000</v>
      </c>
      <c r="S222" s="183"/>
      <c r="T222" s="185">
        <v>3008000</v>
      </c>
      <c r="U222" s="185">
        <v>2482000</v>
      </c>
      <c r="V222" s="185">
        <v>0</v>
      </c>
      <c r="W222" s="185">
        <v>0</v>
      </c>
      <c r="X222" s="185">
        <v>0</v>
      </c>
      <c r="Y222" s="186">
        <v>0</v>
      </c>
    </row>
    <row r="223" spans="1:25" ht="24" customHeight="1">
      <c r="A223" s="187" t="s">
        <v>177</v>
      </c>
      <c r="B223" s="163">
        <v>230</v>
      </c>
      <c r="C223" s="163">
        <v>2334</v>
      </c>
      <c r="D223" s="163">
        <v>6121</v>
      </c>
      <c r="E223" s="164">
        <v>1</v>
      </c>
      <c r="F223" s="164">
        <v>8210000000</v>
      </c>
      <c r="G223" s="165" t="s">
        <v>5</v>
      </c>
      <c r="H223" s="165" t="s">
        <v>466</v>
      </c>
      <c r="I223" s="165" t="s">
        <v>10</v>
      </c>
      <c r="J223" s="165">
        <v>400</v>
      </c>
      <c r="K223" s="165" t="s">
        <v>376</v>
      </c>
      <c r="L223" s="164">
        <v>2017</v>
      </c>
      <c r="M223" s="164">
        <v>2021</v>
      </c>
      <c r="N223" s="166">
        <v>0</v>
      </c>
      <c r="O223" s="166">
        <v>72369104</v>
      </c>
      <c r="P223" s="166">
        <v>1217524</v>
      </c>
      <c r="Q223" s="166">
        <v>965580</v>
      </c>
      <c r="R223" s="166">
        <v>70186000</v>
      </c>
      <c r="S223" s="164"/>
      <c r="T223" s="166">
        <v>11186000</v>
      </c>
      <c r="U223" s="166">
        <v>0</v>
      </c>
      <c r="V223" s="166">
        <v>59000000</v>
      </c>
      <c r="W223" s="166">
        <v>0</v>
      </c>
      <c r="X223" s="166">
        <v>0</v>
      </c>
      <c r="Y223" s="188">
        <v>0</v>
      </c>
    </row>
    <row r="224" spans="1:25" ht="24" customHeight="1">
      <c r="A224" s="302" t="s">
        <v>1147</v>
      </c>
      <c r="B224" s="303">
        <v>230</v>
      </c>
      <c r="C224" s="163">
        <v>2334</v>
      </c>
      <c r="D224" s="163">
        <v>6121</v>
      </c>
      <c r="E224" s="164">
        <v>1</v>
      </c>
      <c r="F224" s="164">
        <v>8250000000</v>
      </c>
      <c r="G224" s="165" t="s">
        <v>5</v>
      </c>
      <c r="H224" s="165" t="s">
        <v>1148</v>
      </c>
      <c r="I224" s="165" t="s">
        <v>1149</v>
      </c>
      <c r="J224" s="165">
        <v>400</v>
      </c>
      <c r="K224" s="165" t="s">
        <v>342</v>
      </c>
      <c r="L224" s="164">
        <v>2018</v>
      </c>
      <c r="M224" s="164">
        <v>2022</v>
      </c>
      <c r="N224" s="166">
        <v>0</v>
      </c>
      <c r="O224" s="166">
        <v>33876280</v>
      </c>
      <c r="P224" s="166">
        <v>687280</v>
      </c>
      <c r="Q224" s="166">
        <v>189000</v>
      </c>
      <c r="R224" s="166">
        <v>2000000</v>
      </c>
      <c r="S224" s="164"/>
      <c r="T224" s="166">
        <v>2000000</v>
      </c>
      <c r="U224" s="166">
        <v>0</v>
      </c>
      <c r="V224" s="166">
        <v>0</v>
      </c>
      <c r="W224" s="166">
        <v>0</v>
      </c>
      <c r="X224" s="166">
        <v>0</v>
      </c>
      <c r="Y224" s="301">
        <v>0</v>
      </c>
    </row>
    <row r="225" spans="1:25" ht="24" customHeight="1" thickBot="1">
      <c r="A225" s="189" t="s">
        <v>196</v>
      </c>
      <c r="B225" s="190">
        <v>230</v>
      </c>
      <c r="C225" s="190">
        <v>2334</v>
      </c>
      <c r="D225" s="190">
        <v>6121</v>
      </c>
      <c r="E225" s="191">
        <v>1</v>
      </c>
      <c r="F225" s="191">
        <v>8246000000</v>
      </c>
      <c r="G225" s="192" t="s">
        <v>5</v>
      </c>
      <c r="H225" s="192" t="s">
        <v>488</v>
      </c>
      <c r="I225" s="192" t="s">
        <v>10</v>
      </c>
      <c r="J225" s="192">
        <v>400</v>
      </c>
      <c r="K225" s="192" t="s">
        <v>342</v>
      </c>
      <c r="L225" s="191">
        <v>2019</v>
      </c>
      <c r="M225" s="191">
        <v>2023</v>
      </c>
      <c r="N225" s="193">
        <v>0</v>
      </c>
      <c r="O225" s="193">
        <v>56176500</v>
      </c>
      <c r="P225" s="193">
        <v>169400</v>
      </c>
      <c r="Q225" s="193">
        <v>556600</v>
      </c>
      <c r="R225" s="193">
        <v>2269000</v>
      </c>
      <c r="S225" s="191"/>
      <c r="T225" s="193">
        <v>103000</v>
      </c>
      <c r="U225" s="193">
        <v>2166000</v>
      </c>
      <c r="V225" s="193">
        <v>0</v>
      </c>
      <c r="W225" s="193">
        <v>0</v>
      </c>
      <c r="X225" s="193">
        <v>0</v>
      </c>
      <c r="Y225" s="194">
        <v>0</v>
      </c>
    </row>
    <row r="226" spans="1:25" ht="24" customHeight="1" thickBot="1">
      <c r="A226" s="121"/>
      <c r="B226" s="121"/>
      <c r="C226" s="121"/>
      <c r="D226" s="121"/>
      <c r="E226" s="121"/>
      <c r="F226" s="121"/>
      <c r="G226" s="121"/>
      <c r="H226" s="498" t="s">
        <v>521</v>
      </c>
      <c r="I226" s="498"/>
      <c r="J226" s="498"/>
      <c r="K226" s="498"/>
      <c r="L226" s="498"/>
      <c r="M226" s="124"/>
      <c r="N226" s="124"/>
      <c r="O226" s="86">
        <f aca="true" t="shared" si="8" ref="O226:Y226">SUM(O222:O225)</f>
        <v>171311666</v>
      </c>
      <c r="P226" s="87">
        <f t="shared" si="8"/>
        <v>2529986</v>
      </c>
      <c r="Q226" s="87">
        <f t="shared" si="8"/>
        <v>4655180</v>
      </c>
      <c r="R226" s="87">
        <f t="shared" si="8"/>
        <v>79945000</v>
      </c>
      <c r="S226" s="87">
        <f t="shared" si="8"/>
        <v>0</v>
      </c>
      <c r="T226" s="87">
        <f t="shared" si="8"/>
        <v>16297000</v>
      </c>
      <c r="U226" s="87">
        <f t="shared" si="8"/>
        <v>4648000</v>
      </c>
      <c r="V226" s="87">
        <f t="shared" si="8"/>
        <v>59000000</v>
      </c>
      <c r="W226" s="87">
        <f t="shared" si="8"/>
        <v>0</v>
      </c>
      <c r="X226" s="87">
        <f t="shared" si="8"/>
        <v>0</v>
      </c>
      <c r="Y226" s="87">
        <f t="shared" si="8"/>
        <v>0</v>
      </c>
    </row>
    <row r="227" spans="1:25" s="82" customFormat="1" ht="24" customHeight="1">
      <c r="A227" s="121"/>
      <c r="B227" s="121"/>
      <c r="C227" s="84" t="s">
        <v>522</v>
      </c>
      <c r="D227" s="84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</row>
    <row r="228" spans="1:25" s="82" customFormat="1" ht="24" customHeight="1" thickBot="1">
      <c r="A228" s="121"/>
      <c r="B228" s="121"/>
      <c r="C228" s="89" t="s">
        <v>523</v>
      </c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</row>
    <row r="229" spans="1:25" s="82" customFormat="1" ht="24" customHeight="1">
      <c r="A229" s="181" t="s">
        <v>224</v>
      </c>
      <c r="B229" s="182">
        <v>140</v>
      </c>
      <c r="C229" s="182">
        <v>3233</v>
      </c>
      <c r="D229" s="182">
        <v>6351</v>
      </c>
      <c r="E229" s="183">
        <v>1</v>
      </c>
      <c r="F229" s="183">
        <v>83</v>
      </c>
      <c r="G229" s="184">
        <v>464</v>
      </c>
      <c r="H229" s="184" t="s">
        <v>458</v>
      </c>
      <c r="I229" s="184" t="s">
        <v>23</v>
      </c>
      <c r="J229" s="184">
        <v>464</v>
      </c>
      <c r="K229" s="184" t="s">
        <v>397</v>
      </c>
      <c r="L229" s="183">
        <v>2019</v>
      </c>
      <c r="M229" s="183">
        <v>2021</v>
      </c>
      <c r="N229" s="185">
        <v>0</v>
      </c>
      <c r="O229" s="185">
        <v>450000</v>
      </c>
      <c r="P229" s="185">
        <v>0</v>
      </c>
      <c r="Q229" s="185">
        <v>0</v>
      </c>
      <c r="R229" s="185">
        <v>450000</v>
      </c>
      <c r="S229" s="183"/>
      <c r="T229" s="185">
        <v>0</v>
      </c>
      <c r="U229" s="185">
        <v>450000</v>
      </c>
      <c r="V229" s="185">
        <v>0</v>
      </c>
      <c r="W229" s="185">
        <v>0</v>
      </c>
      <c r="X229" s="185">
        <v>0</v>
      </c>
      <c r="Y229" s="186">
        <v>0</v>
      </c>
    </row>
    <row r="230" spans="1:25" s="82" customFormat="1" ht="24" customHeight="1" thickBot="1">
      <c r="A230" s="189" t="s">
        <v>225</v>
      </c>
      <c r="B230" s="190">
        <v>140</v>
      </c>
      <c r="C230" s="190">
        <v>3233</v>
      </c>
      <c r="D230" s="190">
        <v>6351</v>
      </c>
      <c r="E230" s="191">
        <v>1</v>
      </c>
      <c r="F230" s="191">
        <v>84</v>
      </c>
      <c r="G230" s="192">
        <v>467</v>
      </c>
      <c r="H230" s="192" t="s">
        <v>379</v>
      </c>
      <c r="I230" s="192" t="s">
        <v>10</v>
      </c>
      <c r="J230" s="192">
        <v>467</v>
      </c>
      <c r="K230" s="192" t="s">
        <v>451</v>
      </c>
      <c r="L230" s="191">
        <v>2020</v>
      </c>
      <c r="M230" s="191">
        <v>2021</v>
      </c>
      <c r="N230" s="193">
        <v>0</v>
      </c>
      <c r="O230" s="193">
        <v>1150000</v>
      </c>
      <c r="P230" s="193">
        <v>0</v>
      </c>
      <c r="Q230" s="193">
        <v>100000</v>
      </c>
      <c r="R230" s="193">
        <v>1050000</v>
      </c>
      <c r="S230" s="191"/>
      <c r="T230" s="193">
        <v>0</v>
      </c>
      <c r="U230" s="193">
        <v>1000000</v>
      </c>
      <c r="V230" s="193">
        <v>0</v>
      </c>
      <c r="W230" s="193">
        <v>0</v>
      </c>
      <c r="X230" s="193">
        <v>0</v>
      </c>
      <c r="Y230" s="194">
        <v>50000</v>
      </c>
    </row>
    <row r="231" spans="1:25" ht="24" customHeight="1" thickBot="1">
      <c r="A231" s="121"/>
      <c r="B231" s="121"/>
      <c r="C231" s="121"/>
      <c r="D231" s="121"/>
      <c r="E231" s="121"/>
      <c r="F231" s="121"/>
      <c r="G231" s="121"/>
      <c r="H231" s="498" t="s">
        <v>524</v>
      </c>
      <c r="I231" s="498"/>
      <c r="J231" s="498"/>
      <c r="K231" s="498"/>
      <c r="L231" s="498"/>
      <c r="M231" s="124"/>
      <c r="N231" s="124"/>
      <c r="O231" s="86">
        <f aca="true" t="shared" si="9" ref="O231:Y231">SUM(O229:O230)</f>
        <v>1600000</v>
      </c>
      <c r="P231" s="87">
        <f t="shared" si="9"/>
        <v>0</v>
      </c>
      <c r="Q231" s="87">
        <f t="shared" si="9"/>
        <v>100000</v>
      </c>
      <c r="R231" s="87">
        <f t="shared" si="9"/>
        <v>1500000</v>
      </c>
      <c r="S231" s="87">
        <f t="shared" si="9"/>
        <v>0</v>
      </c>
      <c r="T231" s="87">
        <f t="shared" si="9"/>
        <v>0</v>
      </c>
      <c r="U231" s="87">
        <f t="shared" si="9"/>
        <v>1450000</v>
      </c>
      <c r="V231" s="87">
        <f t="shared" si="9"/>
        <v>0</v>
      </c>
      <c r="W231" s="87">
        <f t="shared" si="9"/>
        <v>0</v>
      </c>
      <c r="X231" s="87">
        <f t="shared" si="9"/>
        <v>0</v>
      </c>
      <c r="Y231" s="87">
        <f t="shared" si="9"/>
        <v>50000</v>
      </c>
    </row>
    <row r="232" spans="1:25" ht="24" customHeight="1" thickBot="1">
      <c r="A232" s="121"/>
      <c r="B232" s="121"/>
      <c r="C232" s="89" t="s">
        <v>568</v>
      </c>
      <c r="D232" s="93"/>
      <c r="E232" s="121"/>
      <c r="F232" s="121"/>
      <c r="G232" s="121"/>
      <c r="H232" s="121"/>
      <c r="I232" s="501" t="s">
        <v>661</v>
      </c>
      <c r="J232" s="501"/>
      <c r="K232" s="501"/>
      <c r="L232" s="501"/>
      <c r="M232" s="501"/>
      <c r="N232" s="501"/>
      <c r="O232" s="501"/>
      <c r="P232" s="501"/>
      <c r="Q232" s="501"/>
      <c r="R232" s="501"/>
      <c r="S232" s="501"/>
      <c r="T232" s="501"/>
      <c r="U232" s="501"/>
      <c r="V232" s="501"/>
      <c r="W232" s="501"/>
      <c r="X232" s="501"/>
      <c r="Y232" s="501"/>
    </row>
    <row r="233" spans="1:25" ht="24" customHeight="1">
      <c r="A233" s="287" t="s">
        <v>189</v>
      </c>
      <c r="B233" s="288">
        <v>230</v>
      </c>
      <c r="C233" s="288">
        <v>3312</v>
      </c>
      <c r="D233" s="288">
        <v>6121</v>
      </c>
      <c r="E233" s="289">
        <v>1</v>
      </c>
      <c r="F233" s="289">
        <v>8230000000</v>
      </c>
      <c r="G233" s="290" t="s">
        <v>5</v>
      </c>
      <c r="H233" s="290" t="s">
        <v>756</v>
      </c>
      <c r="I233" s="290" t="s">
        <v>10</v>
      </c>
      <c r="J233" s="290">
        <v>400</v>
      </c>
      <c r="K233" s="290" t="s">
        <v>369</v>
      </c>
      <c r="L233" s="289">
        <v>2018</v>
      </c>
      <c r="M233" s="289">
        <v>2026</v>
      </c>
      <c r="N233" s="291">
        <v>900000000</v>
      </c>
      <c r="O233" s="291">
        <v>1911033833</v>
      </c>
      <c r="P233" s="291">
        <v>3473288</v>
      </c>
      <c r="Q233" s="291">
        <v>77352751</v>
      </c>
      <c r="R233" s="291">
        <v>103272850</v>
      </c>
      <c r="S233" s="289"/>
      <c r="T233" s="291">
        <v>6140000</v>
      </c>
      <c r="U233" s="291">
        <v>0</v>
      </c>
      <c r="V233" s="291">
        <v>0</v>
      </c>
      <c r="W233" s="291">
        <v>97132850</v>
      </c>
      <c r="X233" s="291">
        <v>0</v>
      </c>
      <c r="Y233" s="292">
        <v>0</v>
      </c>
    </row>
    <row r="234" spans="1:25" s="82" customFormat="1" ht="24" customHeight="1" thickBot="1">
      <c r="A234" s="356"/>
      <c r="B234" s="357">
        <v>230</v>
      </c>
      <c r="C234" s="357">
        <v>3312</v>
      </c>
      <c r="D234" s="357">
        <v>6901</v>
      </c>
      <c r="E234" s="358">
        <v>1</v>
      </c>
      <c r="F234" s="358"/>
      <c r="G234" s="359" t="s">
        <v>5</v>
      </c>
      <c r="H234" s="359" t="s">
        <v>658</v>
      </c>
      <c r="I234" s="359" t="s">
        <v>18</v>
      </c>
      <c r="J234" s="359">
        <v>400</v>
      </c>
      <c r="K234" s="359"/>
      <c r="L234" s="358">
        <v>2017</v>
      </c>
      <c r="M234" s="358">
        <v>2023</v>
      </c>
      <c r="N234" s="360">
        <v>0</v>
      </c>
      <c r="O234" s="360">
        <v>224864000</v>
      </c>
      <c r="P234" s="360">
        <v>0</v>
      </c>
      <c r="Q234" s="360">
        <v>0</v>
      </c>
      <c r="R234" s="360">
        <v>224864000</v>
      </c>
      <c r="S234" s="358"/>
      <c r="T234" s="360">
        <v>224864000</v>
      </c>
      <c r="U234" s="360">
        <v>0</v>
      </c>
      <c r="V234" s="360">
        <v>0</v>
      </c>
      <c r="W234" s="360">
        <v>0</v>
      </c>
      <c r="X234" s="193">
        <v>0</v>
      </c>
      <c r="Y234" s="194">
        <v>0</v>
      </c>
    </row>
    <row r="235" spans="1:25" s="82" customFormat="1" ht="24" customHeight="1" thickBot="1">
      <c r="A235" s="121"/>
      <c r="B235" s="121"/>
      <c r="C235" s="121"/>
      <c r="D235" s="121"/>
      <c r="E235" s="121"/>
      <c r="F235" s="121"/>
      <c r="G235" s="121"/>
      <c r="H235" s="498" t="s">
        <v>570</v>
      </c>
      <c r="I235" s="498"/>
      <c r="J235" s="498"/>
      <c r="K235" s="498"/>
      <c r="L235" s="498"/>
      <c r="M235" s="124"/>
      <c r="N235" s="124"/>
      <c r="O235" s="86">
        <f>SUM(O233:O234)</f>
        <v>2135897833</v>
      </c>
      <c r="P235" s="87">
        <f aca="true" t="shared" si="10" ref="P235:Y235">SUM(P233:P234)</f>
        <v>3473288</v>
      </c>
      <c r="Q235" s="87">
        <f t="shared" si="10"/>
        <v>77352751</v>
      </c>
      <c r="R235" s="87">
        <f t="shared" si="10"/>
        <v>328136850</v>
      </c>
      <c r="S235" s="87">
        <f t="shared" si="10"/>
        <v>0</v>
      </c>
      <c r="T235" s="87">
        <f t="shared" si="10"/>
        <v>231004000</v>
      </c>
      <c r="U235" s="87">
        <f t="shared" si="10"/>
        <v>0</v>
      </c>
      <c r="V235" s="87">
        <f t="shared" si="10"/>
        <v>0</v>
      </c>
      <c r="W235" s="87">
        <f t="shared" si="10"/>
        <v>97132850</v>
      </c>
      <c r="X235" s="87">
        <f t="shared" si="10"/>
        <v>0</v>
      </c>
      <c r="Y235" s="87">
        <f t="shared" si="10"/>
        <v>0</v>
      </c>
    </row>
    <row r="236" spans="1:25" ht="24" customHeight="1" thickBot="1">
      <c r="A236" s="121"/>
      <c r="B236" s="121"/>
      <c r="C236" s="89" t="s">
        <v>569</v>
      </c>
      <c r="D236" s="89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</row>
    <row r="237" spans="1:25" ht="24" customHeight="1">
      <c r="A237" s="181" t="s">
        <v>758</v>
      </c>
      <c r="B237" s="182">
        <v>160</v>
      </c>
      <c r="C237" s="182">
        <v>3314</v>
      </c>
      <c r="D237" s="182">
        <v>6351</v>
      </c>
      <c r="E237" s="183">
        <v>1</v>
      </c>
      <c r="F237" s="183"/>
      <c r="G237" s="184">
        <v>447</v>
      </c>
      <c r="H237" s="184" t="s">
        <v>759</v>
      </c>
      <c r="I237" s="184" t="s">
        <v>10</v>
      </c>
      <c r="J237" s="184">
        <v>447</v>
      </c>
      <c r="K237" s="184" t="s">
        <v>757</v>
      </c>
      <c r="L237" s="183">
        <v>2020</v>
      </c>
      <c r="M237" s="183">
        <v>2021</v>
      </c>
      <c r="N237" s="185">
        <v>0</v>
      </c>
      <c r="O237" s="185">
        <v>1609400</v>
      </c>
      <c r="P237" s="185">
        <v>0</v>
      </c>
      <c r="Q237" s="185">
        <v>269400</v>
      </c>
      <c r="R237" s="185">
        <v>1340000</v>
      </c>
      <c r="S237" s="183"/>
      <c r="T237" s="185">
        <v>0</v>
      </c>
      <c r="U237" s="185">
        <v>1300000</v>
      </c>
      <c r="V237" s="185">
        <v>0</v>
      </c>
      <c r="W237" s="185">
        <v>0</v>
      </c>
      <c r="X237" s="185">
        <v>0</v>
      </c>
      <c r="Y237" s="186">
        <v>40000</v>
      </c>
    </row>
    <row r="238" spans="1:25" ht="24" customHeight="1" thickBot="1">
      <c r="A238" s="189" t="s">
        <v>155</v>
      </c>
      <c r="B238" s="190">
        <v>230</v>
      </c>
      <c r="C238" s="190">
        <v>3314</v>
      </c>
      <c r="D238" s="190">
        <v>6121</v>
      </c>
      <c r="E238" s="191">
        <v>1</v>
      </c>
      <c r="F238" s="191">
        <v>8191000000</v>
      </c>
      <c r="G238" s="192" t="s">
        <v>5</v>
      </c>
      <c r="H238" s="192" t="s">
        <v>494</v>
      </c>
      <c r="I238" s="192" t="s">
        <v>23</v>
      </c>
      <c r="J238" s="192">
        <v>400</v>
      </c>
      <c r="K238" s="192" t="s">
        <v>342</v>
      </c>
      <c r="L238" s="191">
        <v>2015</v>
      </c>
      <c r="M238" s="191">
        <v>2021</v>
      </c>
      <c r="N238" s="193">
        <v>0</v>
      </c>
      <c r="O238" s="193">
        <v>43895348</v>
      </c>
      <c r="P238" s="193">
        <v>4994244</v>
      </c>
      <c r="Q238" s="193">
        <v>27623104</v>
      </c>
      <c r="R238" s="193">
        <v>11278000</v>
      </c>
      <c r="S238" s="191"/>
      <c r="T238" s="193">
        <v>11278000</v>
      </c>
      <c r="U238" s="193">
        <v>0</v>
      </c>
      <c r="V238" s="193">
        <v>0</v>
      </c>
      <c r="W238" s="193">
        <v>0</v>
      </c>
      <c r="X238" s="193">
        <v>0</v>
      </c>
      <c r="Y238" s="194">
        <v>0</v>
      </c>
    </row>
    <row r="239" spans="1:25" ht="36" customHeight="1" thickBot="1">
      <c r="A239" s="121"/>
      <c r="B239" s="121"/>
      <c r="C239" s="121"/>
      <c r="D239" s="121"/>
      <c r="E239" s="121"/>
      <c r="F239" s="121"/>
      <c r="G239" s="121"/>
      <c r="H239" s="498" t="s">
        <v>571</v>
      </c>
      <c r="I239" s="498"/>
      <c r="J239" s="498"/>
      <c r="K239" s="498"/>
      <c r="L239" s="498"/>
      <c r="M239" s="124"/>
      <c r="N239" s="220"/>
      <c r="O239" s="227">
        <f aca="true" t="shared" si="11" ref="O239:Y239">SUM(O237:O238)</f>
        <v>45504748</v>
      </c>
      <c r="P239" s="228">
        <f t="shared" si="11"/>
        <v>4994244</v>
      </c>
      <c r="Q239" s="228">
        <f t="shared" si="11"/>
        <v>27892504</v>
      </c>
      <c r="R239" s="228">
        <f t="shared" si="11"/>
        <v>12618000</v>
      </c>
      <c r="S239" s="228">
        <f t="shared" si="11"/>
        <v>0</v>
      </c>
      <c r="T239" s="228">
        <f t="shared" si="11"/>
        <v>11278000</v>
      </c>
      <c r="U239" s="228">
        <f t="shared" si="11"/>
        <v>1300000</v>
      </c>
      <c r="V239" s="228">
        <f t="shared" si="11"/>
        <v>0</v>
      </c>
      <c r="W239" s="228">
        <f t="shared" si="11"/>
        <v>0</v>
      </c>
      <c r="X239" s="228">
        <f t="shared" si="11"/>
        <v>0</v>
      </c>
      <c r="Y239" s="229">
        <f t="shared" si="11"/>
        <v>40000</v>
      </c>
    </row>
    <row r="240" spans="1:25" ht="24" customHeight="1" thickBot="1">
      <c r="A240" s="121"/>
      <c r="B240" s="121"/>
      <c r="C240" s="106" t="s">
        <v>764</v>
      </c>
      <c r="D240" s="126"/>
      <c r="E240" s="126"/>
      <c r="F240" s="126"/>
      <c r="G240" s="126"/>
      <c r="H240" s="124"/>
      <c r="I240" s="124"/>
      <c r="J240" s="124"/>
      <c r="K240" s="124"/>
      <c r="L240" s="124"/>
      <c r="M240" s="124"/>
      <c r="N240" s="12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ht="24" customHeight="1">
      <c r="A241" s="181" t="s">
        <v>760</v>
      </c>
      <c r="B241" s="182">
        <v>160</v>
      </c>
      <c r="C241" s="182">
        <v>3319</v>
      </c>
      <c r="D241" s="182">
        <v>6351</v>
      </c>
      <c r="E241" s="183">
        <v>1</v>
      </c>
      <c r="F241" s="183"/>
      <c r="G241" s="184">
        <v>450</v>
      </c>
      <c r="H241" s="184" t="s">
        <v>761</v>
      </c>
      <c r="I241" s="184" t="s">
        <v>10</v>
      </c>
      <c r="J241" s="184">
        <v>450</v>
      </c>
      <c r="K241" s="184" t="s">
        <v>423</v>
      </c>
      <c r="L241" s="183">
        <v>2021</v>
      </c>
      <c r="M241" s="183">
        <v>2021</v>
      </c>
      <c r="N241" s="185">
        <v>0</v>
      </c>
      <c r="O241" s="185">
        <v>215000</v>
      </c>
      <c r="P241" s="185">
        <v>0</v>
      </c>
      <c r="Q241" s="185">
        <v>0</v>
      </c>
      <c r="R241" s="185">
        <v>215000</v>
      </c>
      <c r="S241" s="183"/>
      <c r="T241" s="185">
        <v>0</v>
      </c>
      <c r="U241" s="185">
        <v>215000</v>
      </c>
      <c r="V241" s="185">
        <v>0</v>
      </c>
      <c r="W241" s="185">
        <v>0</v>
      </c>
      <c r="X241" s="185">
        <v>0</v>
      </c>
      <c r="Y241" s="186">
        <v>0</v>
      </c>
    </row>
    <row r="242" spans="1:25" s="82" customFormat="1" ht="24" customHeight="1" thickBot="1">
      <c r="A242" s="189" t="s">
        <v>762</v>
      </c>
      <c r="B242" s="190">
        <v>160</v>
      </c>
      <c r="C242" s="190">
        <v>3319</v>
      </c>
      <c r="D242" s="190">
        <v>6351</v>
      </c>
      <c r="E242" s="191">
        <v>1</v>
      </c>
      <c r="F242" s="191"/>
      <c r="G242" s="192">
        <v>450</v>
      </c>
      <c r="H242" s="192" t="s">
        <v>763</v>
      </c>
      <c r="I242" s="192" t="s">
        <v>8</v>
      </c>
      <c r="J242" s="192">
        <v>450</v>
      </c>
      <c r="K242" s="192" t="s">
        <v>423</v>
      </c>
      <c r="L242" s="191">
        <v>2021</v>
      </c>
      <c r="M242" s="191">
        <v>2021</v>
      </c>
      <c r="N242" s="193">
        <v>0</v>
      </c>
      <c r="O242" s="193">
        <v>350000</v>
      </c>
      <c r="P242" s="193">
        <v>0</v>
      </c>
      <c r="Q242" s="193">
        <v>0</v>
      </c>
      <c r="R242" s="193">
        <v>350000</v>
      </c>
      <c r="S242" s="191"/>
      <c r="T242" s="193">
        <v>0</v>
      </c>
      <c r="U242" s="193">
        <v>350000</v>
      </c>
      <c r="V242" s="193">
        <v>0</v>
      </c>
      <c r="W242" s="193">
        <v>0</v>
      </c>
      <c r="X242" s="193">
        <v>0</v>
      </c>
      <c r="Y242" s="194">
        <v>0</v>
      </c>
    </row>
    <row r="243" spans="1:25" ht="24" customHeight="1" thickBot="1">
      <c r="A243" s="121"/>
      <c r="B243" s="121"/>
      <c r="C243" s="121"/>
      <c r="D243" s="121"/>
      <c r="E243" s="121"/>
      <c r="F243" s="121"/>
      <c r="G243" s="121"/>
      <c r="H243" s="124"/>
      <c r="I243" s="124"/>
      <c r="J243" s="124"/>
      <c r="K243" s="124"/>
      <c r="L243" s="124" t="s">
        <v>765</v>
      </c>
      <c r="M243" s="124"/>
      <c r="N243" s="124"/>
      <c r="O243" s="86">
        <f aca="true" t="shared" si="12" ref="O243:Y243">SUM(O241:O242)</f>
        <v>565000</v>
      </c>
      <c r="P243" s="87">
        <f t="shared" si="12"/>
        <v>0</v>
      </c>
      <c r="Q243" s="87">
        <f t="shared" si="12"/>
        <v>0</v>
      </c>
      <c r="R243" s="87">
        <f t="shared" si="12"/>
        <v>565000</v>
      </c>
      <c r="S243" s="87">
        <f t="shared" si="12"/>
        <v>0</v>
      </c>
      <c r="T243" s="87">
        <f t="shared" si="12"/>
        <v>0</v>
      </c>
      <c r="U243" s="87">
        <f t="shared" si="12"/>
        <v>565000</v>
      </c>
      <c r="V243" s="87">
        <f t="shared" si="12"/>
        <v>0</v>
      </c>
      <c r="W243" s="87">
        <f t="shared" si="12"/>
        <v>0</v>
      </c>
      <c r="X243" s="87">
        <f t="shared" si="12"/>
        <v>0</v>
      </c>
      <c r="Y243" s="87">
        <f t="shared" si="12"/>
        <v>0</v>
      </c>
    </row>
    <row r="244" spans="1:25" ht="24" customHeight="1" thickBot="1">
      <c r="A244" s="82"/>
      <c r="B244" s="121"/>
      <c r="C244" s="89" t="s">
        <v>572</v>
      </c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</row>
    <row r="245" spans="1:25" ht="24" customHeight="1" thickBot="1">
      <c r="A245" s="214" t="s">
        <v>157</v>
      </c>
      <c r="B245" s="215">
        <v>230</v>
      </c>
      <c r="C245" s="215">
        <v>3322</v>
      </c>
      <c r="D245" s="215">
        <v>6121</v>
      </c>
      <c r="E245" s="216">
        <v>1</v>
      </c>
      <c r="F245" s="216">
        <v>8211000000</v>
      </c>
      <c r="G245" s="217" t="s">
        <v>5</v>
      </c>
      <c r="H245" s="217" t="s">
        <v>491</v>
      </c>
      <c r="I245" s="217" t="s">
        <v>10</v>
      </c>
      <c r="J245" s="217">
        <v>400</v>
      </c>
      <c r="K245" s="217" t="s">
        <v>275</v>
      </c>
      <c r="L245" s="216">
        <v>2017</v>
      </c>
      <c r="M245" s="216">
        <v>2021</v>
      </c>
      <c r="N245" s="218">
        <v>0</v>
      </c>
      <c r="O245" s="218">
        <v>248550199</v>
      </c>
      <c r="P245" s="218">
        <v>24387687</v>
      </c>
      <c r="Q245" s="218">
        <v>68202512</v>
      </c>
      <c r="R245" s="218">
        <v>155960000</v>
      </c>
      <c r="S245" s="216"/>
      <c r="T245" s="218">
        <v>23599000</v>
      </c>
      <c r="U245" s="218">
        <v>0</v>
      </c>
      <c r="V245" s="218">
        <v>132361000</v>
      </c>
      <c r="W245" s="218">
        <v>0</v>
      </c>
      <c r="X245" s="218">
        <v>0</v>
      </c>
      <c r="Y245" s="219">
        <v>0</v>
      </c>
    </row>
    <row r="246" spans="1:25" s="82" customFormat="1" ht="24" customHeight="1" thickBot="1">
      <c r="A246" s="121"/>
      <c r="B246" s="121"/>
      <c r="C246" s="121"/>
      <c r="D246" s="121"/>
      <c r="E246" s="121"/>
      <c r="F246" s="121"/>
      <c r="G246" s="121"/>
      <c r="H246" s="498" t="s">
        <v>573</v>
      </c>
      <c r="I246" s="498"/>
      <c r="J246" s="498"/>
      <c r="K246" s="498"/>
      <c r="L246" s="498"/>
      <c r="M246" s="124"/>
      <c r="N246" s="124"/>
      <c r="O246" s="86">
        <f>SUM(O245)</f>
        <v>248550199</v>
      </c>
      <c r="P246" s="87">
        <f aca="true" t="shared" si="13" ref="P246:Y246">SUM(P245)</f>
        <v>24387687</v>
      </c>
      <c r="Q246" s="87">
        <f t="shared" si="13"/>
        <v>68202512</v>
      </c>
      <c r="R246" s="87">
        <f t="shared" si="13"/>
        <v>155960000</v>
      </c>
      <c r="S246" s="87">
        <f t="shared" si="13"/>
        <v>0</v>
      </c>
      <c r="T246" s="87">
        <f t="shared" si="13"/>
        <v>23599000</v>
      </c>
      <c r="U246" s="87">
        <f t="shared" si="13"/>
        <v>0</v>
      </c>
      <c r="V246" s="87">
        <f t="shared" si="13"/>
        <v>132361000</v>
      </c>
      <c r="W246" s="87">
        <f t="shared" si="13"/>
        <v>0</v>
      </c>
      <c r="X246" s="87">
        <f t="shared" si="13"/>
        <v>0</v>
      </c>
      <c r="Y246" s="87">
        <f t="shared" si="13"/>
        <v>0</v>
      </c>
    </row>
    <row r="247" spans="2:25" s="82" customFormat="1" ht="24" customHeight="1" thickBot="1">
      <c r="B247" s="121"/>
      <c r="C247" s="89" t="s">
        <v>768</v>
      </c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</row>
    <row r="248" spans="1:25" ht="24" customHeight="1" thickBot="1">
      <c r="A248" s="214" t="s">
        <v>766</v>
      </c>
      <c r="B248" s="215">
        <v>210</v>
      </c>
      <c r="C248" s="215">
        <v>3326</v>
      </c>
      <c r="D248" s="215">
        <v>6121</v>
      </c>
      <c r="E248" s="216">
        <v>1</v>
      </c>
      <c r="F248" s="216">
        <v>8270000000</v>
      </c>
      <c r="G248" s="217" t="s">
        <v>273</v>
      </c>
      <c r="H248" s="217" t="s">
        <v>767</v>
      </c>
      <c r="I248" s="217" t="s">
        <v>18</v>
      </c>
      <c r="J248" s="217">
        <v>400</v>
      </c>
      <c r="K248" s="217" t="s">
        <v>342</v>
      </c>
      <c r="L248" s="216">
        <v>2020</v>
      </c>
      <c r="M248" s="216">
        <v>2021</v>
      </c>
      <c r="N248" s="218">
        <v>0</v>
      </c>
      <c r="O248" s="218">
        <v>5000000</v>
      </c>
      <c r="P248" s="218">
        <v>0</v>
      </c>
      <c r="Q248" s="218">
        <v>1200000</v>
      </c>
      <c r="R248" s="218">
        <v>3800000</v>
      </c>
      <c r="S248" s="216"/>
      <c r="T248" s="218">
        <v>1600000</v>
      </c>
      <c r="U248" s="218">
        <v>800000</v>
      </c>
      <c r="V248" s="218">
        <v>0</v>
      </c>
      <c r="W248" s="218">
        <v>0</v>
      </c>
      <c r="X248" s="218">
        <v>0</v>
      </c>
      <c r="Y248" s="219">
        <v>1400000</v>
      </c>
    </row>
    <row r="249" spans="1:25" s="82" customFormat="1" ht="24" customHeight="1" thickBot="1">
      <c r="A249" s="121"/>
      <c r="B249" s="121"/>
      <c r="C249" s="121"/>
      <c r="D249" s="121"/>
      <c r="E249" s="121"/>
      <c r="F249" s="121"/>
      <c r="G249" s="121"/>
      <c r="H249" s="498" t="s">
        <v>769</v>
      </c>
      <c r="I249" s="498"/>
      <c r="J249" s="498"/>
      <c r="K249" s="498"/>
      <c r="L249" s="498"/>
      <c r="M249" s="124"/>
      <c r="N249" s="124"/>
      <c r="O249" s="86">
        <f>SUM(O248)</f>
        <v>5000000</v>
      </c>
      <c r="P249" s="87">
        <f aca="true" t="shared" si="14" ref="P249:Y249">SUM(P248)</f>
        <v>0</v>
      </c>
      <c r="Q249" s="87">
        <f t="shared" si="14"/>
        <v>1200000</v>
      </c>
      <c r="R249" s="87">
        <f t="shared" si="14"/>
        <v>3800000</v>
      </c>
      <c r="S249" s="87">
        <f t="shared" si="14"/>
        <v>0</v>
      </c>
      <c r="T249" s="87">
        <f t="shared" si="14"/>
        <v>1600000</v>
      </c>
      <c r="U249" s="87">
        <f t="shared" si="14"/>
        <v>800000</v>
      </c>
      <c r="V249" s="87">
        <f t="shared" si="14"/>
        <v>0</v>
      </c>
      <c r="W249" s="87">
        <f t="shared" si="14"/>
        <v>0</v>
      </c>
      <c r="X249" s="87">
        <f t="shared" si="14"/>
        <v>0</v>
      </c>
      <c r="Y249" s="87">
        <f t="shared" si="14"/>
        <v>1400000</v>
      </c>
    </row>
    <row r="250" spans="1:25" s="82" customFormat="1" ht="24" customHeight="1" thickBot="1">
      <c r="A250" s="121"/>
      <c r="B250" s="121"/>
      <c r="C250" s="89" t="s">
        <v>574</v>
      </c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</row>
    <row r="251" spans="1:25" ht="24" customHeight="1">
      <c r="A251" s="181" t="s">
        <v>193</v>
      </c>
      <c r="B251" s="182">
        <v>160</v>
      </c>
      <c r="C251" s="182">
        <v>3392</v>
      </c>
      <c r="D251" s="182">
        <v>6313</v>
      </c>
      <c r="E251" s="183">
        <v>1</v>
      </c>
      <c r="F251" s="183">
        <v>4259</v>
      </c>
      <c r="G251" s="184">
        <v>479</v>
      </c>
      <c r="H251" s="184" t="s">
        <v>291</v>
      </c>
      <c r="I251" s="184" t="s">
        <v>23</v>
      </c>
      <c r="J251" s="184">
        <v>479</v>
      </c>
      <c r="K251" s="184" t="s">
        <v>293</v>
      </c>
      <c r="L251" s="183">
        <v>2016</v>
      </c>
      <c r="M251" s="183">
        <v>2021</v>
      </c>
      <c r="N251" s="185">
        <v>0</v>
      </c>
      <c r="O251" s="185">
        <v>22766000</v>
      </c>
      <c r="P251" s="185">
        <v>583000</v>
      </c>
      <c r="Q251" s="185">
        <v>2183000</v>
      </c>
      <c r="R251" s="185">
        <v>20000000</v>
      </c>
      <c r="S251" s="183"/>
      <c r="T251" s="185">
        <v>20000000</v>
      </c>
      <c r="U251" s="185">
        <v>0</v>
      </c>
      <c r="V251" s="185">
        <v>0</v>
      </c>
      <c r="W251" s="185">
        <v>0</v>
      </c>
      <c r="X251" s="185">
        <v>0</v>
      </c>
      <c r="Y251" s="186">
        <v>0</v>
      </c>
    </row>
    <row r="252" spans="1:25" s="82" customFormat="1" ht="24" customHeight="1">
      <c r="A252" s="187" t="s">
        <v>191</v>
      </c>
      <c r="B252" s="163">
        <v>160</v>
      </c>
      <c r="C252" s="163">
        <v>3392</v>
      </c>
      <c r="D252" s="163">
        <v>6313</v>
      </c>
      <c r="E252" s="164">
        <v>1</v>
      </c>
      <c r="F252" s="164">
        <v>4259</v>
      </c>
      <c r="G252" s="165">
        <v>479</v>
      </c>
      <c r="H252" s="165" t="s">
        <v>327</v>
      </c>
      <c r="I252" s="165" t="s">
        <v>23</v>
      </c>
      <c r="J252" s="165">
        <v>479</v>
      </c>
      <c r="K252" s="165" t="s">
        <v>293</v>
      </c>
      <c r="L252" s="164">
        <v>2012</v>
      </c>
      <c r="M252" s="164">
        <v>2021</v>
      </c>
      <c r="N252" s="166">
        <v>0</v>
      </c>
      <c r="O252" s="166">
        <v>424387000</v>
      </c>
      <c r="P252" s="166">
        <v>86540000</v>
      </c>
      <c r="Q252" s="166">
        <v>183000000</v>
      </c>
      <c r="R252" s="166">
        <v>154847000</v>
      </c>
      <c r="S252" s="164"/>
      <c r="T252" s="166">
        <v>0</v>
      </c>
      <c r="U252" s="166">
        <v>0</v>
      </c>
      <c r="V252" s="166">
        <v>154847000</v>
      </c>
      <c r="W252" s="166">
        <v>0</v>
      </c>
      <c r="X252" s="166">
        <v>0</v>
      </c>
      <c r="Y252" s="188">
        <v>0</v>
      </c>
    </row>
    <row r="253" spans="1:25" ht="24" customHeight="1">
      <c r="A253" s="187" t="s">
        <v>228</v>
      </c>
      <c r="B253" s="163">
        <v>160</v>
      </c>
      <c r="C253" s="163">
        <v>3392</v>
      </c>
      <c r="D253" s="163">
        <v>6313</v>
      </c>
      <c r="E253" s="164">
        <v>1</v>
      </c>
      <c r="F253" s="164">
        <v>4259</v>
      </c>
      <c r="G253" s="165">
        <v>479</v>
      </c>
      <c r="H253" s="165" t="s">
        <v>1072</v>
      </c>
      <c r="I253" s="165" t="s">
        <v>23</v>
      </c>
      <c r="J253" s="165">
        <v>479</v>
      </c>
      <c r="K253" s="165" t="s">
        <v>293</v>
      </c>
      <c r="L253" s="164">
        <v>2020</v>
      </c>
      <c r="M253" s="164">
        <v>2021</v>
      </c>
      <c r="N253" s="166">
        <v>0</v>
      </c>
      <c r="O253" s="166">
        <v>300000</v>
      </c>
      <c r="P253" s="166">
        <v>0</v>
      </c>
      <c r="Q253" s="166">
        <v>0</v>
      </c>
      <c r="R253" s="166">
        <v>300000</v>
      </c>
      <c r="S253" s="164"/>
      <c r="T253" s="166">
        <v>0</v>
      </c>
      <c r="U253" s="166">
        <v>300000</v>
      </c>
      <c r="V253" s="166">
        <v>0</v>
      </c>
      <c r="W253" s="166">
        <v>0</v>
      </c>
      <c r="X253" s="166">
        <v>0</v>
      </c>
      <c r="Y253" s="188">
        <v>0</v>
      </c>
    </row>
    <row r="254" spans="1:25" ht="24" customHeight="1" thickBot="1">
      <c r="A254" s="230" t="s">
        <v>252</v>
      </c>
      <c r="B254" s="231">
        <v>230</v>
      </c>
      <c r="C254" s="231">
        <v>3392</v>
      </c>
      <c r="D254" s="231">
        <v>6121</v>
      </c>
      <c r="E254" s="232">
        <v>2</v>
      </c>
      <c r="F254" s="232">
        <v>8202000000</v>
      </c>
      <c r="G254" s="233" t="s">
        <v>5</v>
      </c>
      <c r="H254" s="233" t="s">
        <v>440</v>
      </c>
      <c r="I254" s="233" t="s">
        <v>8</v>
      </c>
      <c r="J254" s="233">
        <v>400</v>
      </c>
      <c r="K254" s="233" t="s">
        <v>423</v>
      </c>
      <c r="L254" s="232">
        <v>2016</v>
      </c>
      <c r="M254" s="232">
        <v>2021</v>
      </c>
      <c r="N254" s="234">
        <v>0</v>
      </c>
      <c r="O254" s="234">
        <v>28246058</v>
      </c>
      <c r="P254" s="234">
        <v>1246058</v>
      </c>
      <c r="Q254" s="234">
        <v>20000000</v>
      </c>
      <c r="R254" s="234">
        <v>7000000</v>
      </c>
      <c r="S254" s="232"/>
      <c r="T254" s="234">
        <v>0</v>
      </c>
      <c r="U254" s="234">
        <v>7000000</v>
      </c>
      <c r="V254" s="234">
        <v>0</v>
      </c>
      <c r="W254" s="234">
        <v>0</v>
      </c>
      <c r="X254" s="234">
        <v>0</v>
      </c>
      <c r="Y254" s="235">
        <v>0</v>
      </c>
    </row>
    <row r="255" spans="1:25" ht="24" customHeight="1" thickBot="1">
      <c r="A255" s="121"/>
      <c r="B255" s="121"/>
      <c r="C255" s="121"/>
      <c r="D255" s="121"/>
      <c r="E255" s="121"/>
      <c r="F255" s="121"/>
      <c r="G255" s="121"/>
      <c r="H255" s="498" t="s">
        <v>576</v>
      </c>
      <c r="I255" s="498"/>
      <c r="J255" s="498"/>
      <c r="K255" s="498"/>
      <c r="L255" s="498"/>
      <c r="M255" s="124"/>
      <c r="N255" s="124"/>
      <c r="O255" s="86">
        <f aca="true" t="shared" si="15" ref="O255:Y255">SUM(O251:O254)</f>
        <v>475699058</v>
      </c>
      <c r="P255" s="87">
        <f t="shared" si="15"/>
        <v>88369058</v>
      </c>
      <c r="Q255" s="87">
        <f t="shared" si="15"/>
        <v>205183000</v>
      </c>
      <c r="R255" s="87">
        <f t="shared" si="15"/>
        <v>182147000</v>
      </c>
      <c r="S255" s="87">
        <f t="shared" si="15"/>
        <v>0</v>
      </c>
      <c r="T255" s="87">
        <f t="shared" si="15"/>
        <v>20000000</v>
      </c>
      <c r="U255" s="87">
        <f t="shared" si="15"/>
        <v>7300000</v>
      </c>
      <c r="V255" s="87">
        <f t="shared" si="15"/>
        <v>154847000</v>
      </c>
      <c r="W255" s="87">
        <f t="shared" si="15"/>
        <v>0</v>
      </c>
      <c r="X255" s="87">
        <f t="shared" si="15"/>
        <v>0</v>
      </c>
      <c r="Y255" s="87">
        <f t="shared" si="15"/>
        <v>0</v>
      </c>
    </row>
    <row r="256" spans="1:25" ht="24" customHeight="1" thickBot="1">
      <c r="A256" s="121"/>
      <c r="B256" s="121"/>
      <c r="C256" s="89" t="s">
        <v>575</v>
      </c>
      <c r="D256" s="89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</row>
    <row r="257" spans="1:25" ht="24" customHeight="1">
      <c r="A257" s="181" t="s">
        <v>770</v>
      </c>
      <c r="B257" s="182">
        <v>161</v>
      </c>
      <c r="C257" s="182">
        <v>3412</v>
      </c>
      <c r="D257" s="182">
        <v>6121</v>
      </c>
      <c r="E257" s="183">
        <v>1</v>
      </c>
      <c r="F257" s="183">
        <v>8276000000</v>
      </c>
      <c r="G257" s="184" t="s">
        <v>36</v>
      </c>
      <c r="H257" s="184" t="s">
        <v>771</v>
      </c>
      <c r="I257" s="184" t="s">
        <v>772</v>
      </c>
      <c r="J257" s="184">
        <v>400</v>
      </c>
      <c r="K257" s="184" t="s">
        <v>342</v>
      </c>
      <c r="L257" s="183">
        <v>2020</v>
      </c>
      <c r="M257" s="183">
        <v>2021</v>
      </c>
      <c r="N257" s="185">
        <v>2000000</v>
      </c>
      <c r="O257" s="185">
        <v>5650000</v>
      </c>
      <c r="P257" s="185">
        <v>0</v>
      </c>
      <c r="Q257" s="185">
        <v>350000</v>
      </c>
      <c r="R257" s="185">
        <v>2500000</v>
      </c>
      <c r="S257" s="183"/>
      <c r="T257" s="185">
        <v>0</v>
      </c>
      <c r="U257" s="185">
        <v>2500000</v>
      </c>
      <c r="V257" s="185">
        <v>0</v>
      </c>
      <c r="W257" s="185">
        <v>0</v>
      </c>
      <c r="X257" s="185">
        <v>0</v>
      </c>
      <c r="Y257" s="186">
        <v>0</v>
      </c>
    </row>
    <row r="258" spans="1:25" s="82" customFormat="1" ht="24" customHeight="1">
      <c r="A258" s="316" t="s">
        <v>128</v>
      </c>
      <c r="B258" s="317">
        <v>161</v>
      </c>
      <c r="C258" s="317">
        <v>3412</v>
      </c>
      <c r="D258" s="317">
        <v>6313</v>
      </c>
      <c r="E258" s="318">
        <v>2</v>
      </c>
      <c r="F258" s="318">
        <v>4262</v>
      </c>
      <c r="G258" s="319">
        <v>412</v>
      </c>
      <c r="H258" s="319" t="s">
        <v>629</v>
      </c>
      <c r="I258" s="319" t="s">
        <v>23</v>
      </c>
      <c r="J258" s="319">
        <v>412</v>
      </c>
      <c r="K258" s="319" t="s">
        <v>459</v>
      </c>
      <c r="L258" s="318">
        <v>2017</v>
      </c>
      <c r="M258" s="318">
        <v>2023</v>
      </c>
      <c r="N258" s="320">
        <v>0</v>
      </c>
      <c r="O258" s="320">
        <v>102578890</v>
      </c>
      <c r="P258" s="320">
        <v>3893890</v>
      </c>
      <c r="Q258" s="320">
        <v>13685000</v>
      </c>
      <c r="R258" s="320">
        <v>20000000</v>
      </c>
      <c r="S258" s="318"/>
      <c r="T258" s="320">
        <v>0</v>
      </c>
      <c r="U258" s="320">
        <v>5000000</v>
      </c>
      <c r="V258" s="320">
        <v>15000000</v>
      </c>
      <c r="W258" s="320">
        <v>0</v>
      </c>
      <c r="X258" s="320">
        <v>0</v>
      </c>
      <c r="Y258" s="320">
        <v>0</v>
      </c>
    </row>
    <row r="259" spans="1:25" ht="24" customHeight="1">
      <c r="A259" s="187" t="s">
        <v>232</v>
      </c>
      <c r="B259" s="163">
        <v>161</v>
      </c>
      <c r="C259" s="163">
        <v>3412</v>
      </c>
      <c r="D259" s="163">
        <v>6313</v>
      </c>
      <c r="E259" s="164">
        <v>1</v>
      </c>
      <c r="F259" s="164">
        <v>4261</v>
      </c>
      <c r="G259" s="165">
        <v>455</v>
      </c>
      <c r="H259" s="165" t="s">
        <v>338</v>
      </c>
      <c r="I259" s="165" t="s">
        <v>15</v>
      </c>
      <c r="J259" s="165">
        <v>455</v>
      </c>
      <c r="K259" s="165" t="s">
        <v>292</v>
      </c>
      <c r="L259" s="164">
        <v>2019</v>
      </c>
      <c r="M259" s="164">
        <v>2022</v>
      </c>
      <c r="N259" s="166">
        <v>0</v>
      </c>
      <c r="O259" s="166">
        <v>59495000</v>
      </c>
      <c r="P259" s="166">
        <v>1495000</v>
      </c>
      <c r="Q259" s="166">
        <v>0</v>
      </c>
      <c r="R259" s="166">
        <v>17600000</v>
      </c>
      <c r="S259" s="164"/>
      <c r="T259" s="166">
        <v>0</v>
      </c>
      <c r="U259" s="166">
        <v>17600000</v>
      </c>
      <c r="V259" s="166">
        <v>0</v>
      </c>
      <c r="W259" s="166">
        <v>0</v>
      </c>
      <c r="X259" s="166">
        <v>0</v>
      </c>
      <c r="Y259" s="188">
        <v>0</v>
      </c>
    </row>
    <row r="260" spans="1:25" ht="24" customHeight="1">
      <c r="A260" s="187" t="s">
        <v>215</v>
      </c>
      <c r="B260" s="163">
        <v>230</v>
      </c>
      <c r="C260" s="163">
        <v>3412</v>
      </c>
      <c r="D260" s="163">
        <v>6121</v>
      </c>
      <c r="E260" s="164">
        <v>1</v>
      </c>
      <c r="F260" s="164">
        <v>3231000000</v>
      </c>
      <c r="G260" s="165" t="s">
        <v>5</v>
      </c>
      <c r="H260" s="165" t="s">
        <v>315</v>
      </c>
      <c r="I260" s="165" t="s">
        <v>18</v>
      </c>
      <c r="J260" s="165">
        <v>400</v>
      </c>
      <c r="K260" s="165" t="s">
        <v>342</v>
      </c>
      <c r="L260" s="164">
        <v>2020</v>
      </c>
      <c r="M260" s="164">
        <v>2024</v>
      </c>
      <c r="N260" s="166">
        <v>0</v>
      </c>
      <c r="O260" s="166">
        <v>123642000</v>
      </c>
      <c r="P260" s="166">
        <v>0</v>
      </c>
      <c r="Q260" s="166">
        <v>0</v>
      </c>
      <c r="R260" s="166">
        <v>642000</v>
      </c>
      <c r="S260" s="164"/>
      <c r="T260" s="166">
        <v>0</v>
      </c>
      <c r="U260" s="166">
        <v>642000</v>
      </c>
      <c r="V260" s="166">
        <v>0</v>
      </c>
      <c r="W260" s="166">
        <v>0</v>
      </c>
      <c r="X260" s="166">
        <v>0</v>
      </c>
      <c r="Y260" s="188">
        <v>0</v>
      </c>
    </row>
    <row r="261" spans="1:25" ht="24" customHeight="1">
      <c r="A261" s="187" t="s">
        <v>160</v>
      </c>
      <c r="B261" s="163">
        <v>230</v>
      </c>
      <c r="C261" s="163">
        <v>3412</v>
      </c>
      <c r="D261" s="163">
        <v>6121</v>
      </c>
      <c r="E261" s="164">
        <v>1</v>
      </c>
      <c r="F261" s="164">
        <v>6325000000</v>
      </c>
      <c r="G261" s="165" t="s">
        <v>5</v>
      </c>
      <c r="H261" s="165" t="s">
        <v>374</v>
      </c>
      <c r="I261" s="165" t="s">
        <v>30</v>
      </c>
      <c r="J261" s="165">
        <v>400</v>
      </c>
      <c r="K261" s="165" t="s">
        <v>272</v>
      </c>
      <c r="L261" s="164">
        <v>2017</v>
      </c>
      <c r="M261" s="164">
        <v>2023</v>
      </c>
      <c r="N261" s="166">
        <v>0</v>
      </c>
      <c r="O261" s="166">
        <v>101244916</v>
      </c>
      <c r="P261" s="166">
        <v>969916</v>
      </c>
      <c r="Q261" s="166">
        <v>1320000</v>
      </c>
      <c r="R261" s="166">
        <v>1000000</v>
      </c>
      <c r="S261" s="164"/>
      <c r="T261" s="166">
        <v>750000</v>
      </c>
      <c r="U261" s="166">
        <v>250000</v>
      </c>
      <c r="V261" s="166">
        <v>0</v>
      </c>
      <c r="W261" s="166">
        <v>0</v>
      </c>
      <c r="X261" s="166">
        <v>0</v>
      </c>
      <c r="Y261" s="188">
        <v>0</v>
      </c>
    </row>
    <row r="262" spans="1:25" ht="24" customHeight="1">
      <c r="A262" s="187" t="s">
        <v>66</v>
      </c>
      <c r="B262" s="163">
        <v>230</v>
      </c>
      <c r="C262" s="163">
        <v>3412</v>
      </c>
      <c r="D262" s="163">
        <v>6121</v>
      </c>
      <c r="E262" s="164">
        <v>1</v>
      </c>
      <c r="F262" s="164">
        <v>8264000000</v>
      </c>
      <c r="G262" s="165" t="s">
        <v>5</v>
      </c>
      <c r="H262" s="165" t="s">
        <v>773</v>
      </c>
      <c r="I262" s="165" t="s">
        <v>13</v>
      </c>
      <c r="J262" s="165">
        <v>400</v>
      </c>
      <c r="K262" s="165" t="s">
        <v>305</v>
      </c>
      <c r="L262" s="164">
        <v>2018</v>
      </c>
      <c r="M262" s="164">
        <v>2021</v>
      </c>
      <c r="N262" s="166">
        <v>26132093</v>
      </c>
      <c r="O262" s="166">
        <v>53163900</v>
      </c>
      <c r="P262" s="166">
        <v>2165900</v>
      </c>
      <c r="Q262" s="166">
        <v>33578000</v>
      </c>
      <c r="R262" s="166">
        <v>17420000</v>
      </c>
      <c r="S262" s="164"/>
      <c r="T262" s="166">
        <v>8566000</v>
      </c>
      <c r="U262" s="166">
        <v>8854000</v>
      </c>
      <c r="V262" s="166">
        <v>0</v>
      </c>
      <c r="W262" s="166">
        <v>0</v>
      </c>
      <c r="X262" s="166">
        <v>0</v>
      </c>
      <c r="Y262" s="188">
        <v>0</v>
      </c>
    </row>
    <row r="263" spans="1:25" ht="24" customHeight="1" thickBot="1">
      <c r="A263" s="230" t="s">
        <v>774</v>
      </c>
      <c r="B263" s="231">
        <v>230</v>
      </c>
      <c r="C263" s="231">
        <v>3412</v>
      </c>
      <c r="D263" s="231">
        <v>6121</v>
      </c>
      <c r="E263" s="232">
        <v>2</v>
      </c>
      <c r="F263" s="232">
        <v>8243000000</v>
      </c>
      <c r="G263" s="233" t="s">
        <v>5</v>
      </c>
      <c r="H263" s="233" t="s">
        <v>775</v>
      </c>
      <c r="I263" s="233" t="s">
        <v>31</v>
      </c>
      <c r="J263" s="233" t="s">
        <v>31</v>
      </c>
      <c r="K263" s="233" t="s">
        <v>776</v>
      </c>
      <c r="L263" s="232">
        <v>2017</v>
      </c>
      <c r="M263" s="232">
        <v>2022</v>
      </c>
      <c r="N263" s="234">
        <v>40000000</v>
      </c>
      <c r="O263" s="234">
        <v>103569640</v>
      </c>
      <c r="P263" s="234">
        <v>2259955</v>
      </c>
      <c r="Q263" s="234">
        <v>1309685</v>
      </c>
      <c r="R263" s="234">
        <v>55000000</v>
      </c>
      <c r="S263" s="232"/>
      <c r="T263" s="234">
        <v>0</v>
      </c>
      <c r="U263" s="234">
        <v>0</v>
      </c>
      <c r="V263" s="234">
        <v>0</v>
      </c>
      <c r="W263" s="234">
        <v>0</v>
      </c>
      <c r="X263" s="234">
        <v>40000000</v>
      </c>
      <c r="Y263" s="235">
        <v>15000000</v>
      </c>
    </row>
    <row r="264" spans="1:25" ht="24" customHeight="1" thickBot="1">
      <c r="A264" s="121"/>
      <c r="B264" s="121"/>
      <c r="C264" s="121"/>
      <c r="D264" s="121"/>
      <c r="E264" s="121"/>
      <c r="F264" s="121"/>
      <c r="G264" s="121"/>
      <c r="H264" s="498" t="s">
        <v>577</v>
      </c>
      <c r="I264" s="498"/>
      <c r="J264" s="498"/>
      <c r="K264" s="498"/>
      <c r="L264" s="498"/>
      <c r="M264" s="124"/>
      <c r="N264" s="124"/>
      <c r="O264" s="86">
        <f aca="true" t="shared" si="16" ref="O264:Y264">SUM(O257:O263)</f>
        <v>549344346</v>
      </c>
      <c r="P264" s="87">
        <f t="shared" si="16"/>
        <v>10784661</v>
      </c>
      <c r="Q264" s="87">
        <f t="shared" si="16"/>
        <v>50242685</v>
      </c>
      <c r="R264" s="87">
        <f t="shared" si="16"/>
        <v>114162000</v>
      </c>
      <c r="S264" s="87">
        <f t="shared" si="16"/>
        <v>0</v>
      </c>
      <c r="T264" s="87">
        <f t="shared" si="16"/>
        <v>9316000</v>
      </c>
      <c r="U264" s="87">
        <f t="shared" si="16"/>
        <v>34846000</v>
      </c>
      <c r="V264" s="87">
        <f t="shared" si="16"/>
        <v>15000000</v>
      </c>
      <c r="W264" s="87">
        <f t="shared" si="16"/>
        <v>0</v>
      </c>
      <c r="X264" s="87">
        <f t="shared" si="16"/>
        <v>40000000</v>
      </c>
      <c r="Y264" s="87">
        <f t="shared" si="16"/>
        <v>15000000</v>
      </c>
    </row>
    <row r="265" spans="1:25" ht="24" customHeight="1" thickBot="1">
      <c r="A265" s="82"/>
      <c r="B265" s="121"/>
      <c r="C265" s="89" t="s">
        <v>777</v>
      </c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</row>
    <row r="266" spans="1:25" ht="24" customHeight="1" thickBot="1">
      <c r="A266" s="236" t="s">
        <v>778</v>
      </c>
      <c r="B266" s="237">
        <v>230</v>
      </c>
      <c r="C266" s="237">
        <v>3429</v>
      </c>
      <c r="D266" s="237">
        <v>6121</v>
      </c>
      <c r="E266" s="238">
        <v>2</v>
      </c>
      <c r="F266" s="238">
        <v>8266000000</v>
      </c>
      <c r="G266" s="239" t="s">
        <v>5</v>
      </c>
      <c r="H266" s="239" t="s">
        <v>779</v>
      </c>
      <c r="I266" s="239" t="s">
        <v>10</v>
      </c>
      <c r="J266" s="239">
        <v>400</v>
      </c>
      <c r="K266" s="239" t="s">
        <v>342</v>
      </c>
      <c r="L266" s="238">
        <v>2020</v>
      </c>
      <c r="M266" s="238">
        <v>2021</v>
      </c>
      <c r="N266" s="240">
        <v>0</v>
      </c>
      <c r="O266" s="240">
        <v>8049000</v>
      </c>
      <c r="P266" s="240">
        <v>0</v>
      </c>
      <c r="Q266" s="240">
        <v>410000</v>
      </c>
      <c r="R266" s="240">
        <v>1639000</v>
      </c>
      <c r="S266" s="238"/>
      <c r="T266" s="240">
        <v>1639000</v>
      </c>
      <c r="U266" s="240">
        <v>0</v>
      </c>
      <c r="V266" s="240">
        <v>0</v>
      </c>
      <c r="W266" s="240">
        <v>0</v>
      </c>
      <c r="X266" s="240">
        <v>0</v>
      </c>
      <c r="Y266" s="241">
        <v>0</v>
      </c>
    </row>
    <row r="267" spans="1:25" s="82" customFormat="1" ht="24" customHeight="1" thickBot="1">
      <c r="A267" s="121"/>
      <c r="B267" s="121"/>
      <c r="C267" s="121"/>
      <c r="D267" s="121"/>
      <c r="E267" s="121"/>
      <c r="F267" s="121"/>
      <c r="G267" s="121"/>
      <c r="H267" s="498" t="s">
        <v>1054</v>
      </c>
      <c r="I267" s="498"/>
      <c r="J267" s="498"/>
      <c r="K267" s="498"/>
      <c r="L267" s="498"/>
      <c r="M267" s="124"/>
      <c r="N267" s="124"/>
      <c r="O267" s="86">
        <f>SUM(O266)</f>
        <v>8049000</v>
      </c>
      <c r="P267" s="87">
        <f aca="true" t="shared" si="17" ref="P267:Y267">SUM(P266)</f>
        <v>0</v>
      </c>
      <c r="Q267" s="87">
        <f t="shared" si="17"/>
        <v>410000</v>
      </c>
      <c r="R267" s="87">
        <f t="shared" si="17"/>
        <v>1639000</v>
      </c>
      <c r="S267" s="87"/>
      <c r="T267" s="87">
        <f t="shared" si="17"/>
        <v>1639000</v>
      </c>
      <c r="U267" s="87">
        <f t="shared" si="17"/>
        <v>0</v>
      </c>
      <c r="V267" s="87">
        <f t="shared" si="17"/>
        <v>0</v>
      </c>
      <c r="W267" s="87">
        <f t="shared" si="17"/>
        <v>0</v>
      </c>
      <c r="X267" s="87">
        <f t="shared" si="17"/>
        <v>0</v>
      </c>
      <c r="Y267" s="87">
        <f t="shared" si="17"/>
        <v>0</v>
      </c>
    </row>
    <row r="268" spans="1:25" s="82" customFormat="1" ht="24" customHeight="1" thickBot="1">
      <c r="A268" s="121"/>
      <c r="B268" s="121"/>
      <c r="C268" s="89" t="s">
        <v>578</v>
      </c>
      <c r="D268" s="89"/>
      <c r="E268" s="121"/>
      <c r="F268" s="121"/>
      <c r="G268" s="121"/>
      <c r="H268" s="121"/>
      <c r="I268" s="501" t="s">
        <v>660</v>
      </c>
      <c r="J268" s="501"/>
      <c r="K268" s="501"/>
      <c r="L268" s="501"/>
      <c r="M268" s="501"/>
      <c r="N268" s="501"/>
      <c r="O268" s="501"/>
      <c r="P268" s="501"/>
      <c r="Q268" s="501"/>
      <c r="R268" s="501"/>
      <c r="S268" s="501"/>
      <c r="T268" s="501"/>
      <c r="U268" s="501"/>
      <c r="V268" s="501"/>
      <c r="W268" s="501"/>
      <c r="X268" s="501"/>
      <c r="Y268" s="501"/>
    </row>
    <row r="269" spans="1:25" ht="24" customHeight="1">
      <c r="A269" s="181" t="s">
        <v>780</v>
      </c>
      <c r="B269" s="182">
        <v>170</v>
      </c>
      <c r="C269" s="182">
        <v>3522</v>
      </c>
      <c r="D269" s="182">
        <v>5331</v>
      </c>
      <c r="E269" s="183">
        <v>1</v>
      </c>
      <c r="F269" s="183"/>
      <c r="G269" s="184">
        <v>401</v>
      </c>
      <c r="H269" s="184" t="s">
        <v>781</v>
      </c>
      <c r="I269" s="184" t="s">
        <v>10</v>
      </c>
      <c r="J269" s="184">
        <v>401</v>
      </c>
      <c r="K269" s="184" t="s">
        <v>356</v>
      </c>
      <c r="L269" s="183">
        <v>2020</v>
      </c>
      <c r="M269" s="183">
        <v>2021</v>
      </c>
      <c r="N269" s="185">
        <v>0</v>
      </c>
      <c r="O269" s="185">
        <v>2121000</v>
      </c>
      <c r="P269" s="185">
        <v>0</v>
      </c>
      <c r="Q269" s="185">
        <v>121000</v>
      </c>
      <c r="R269" s="185">
        <v>2000000</v>
      </c>
      <c r="S269" s="183"/>
      <c r="T269" s="185">
        <v>0</v>
      </c>
      <c r="U269" s="185">
        <v>0</v>
      </c>
      <c r="V269" s="185">
        <v>0</v>
      </c>
      <c r="W269" s="185">
        <v>2000000</v>
      </c>
      <c r="X269" s="185">
        <v>0</v>
      </c>
      <c r="Y269" s="186">
        <v>0</v>
      </c>
    </row>
    <row r="270" spans="1:25" s="82" customFormat="1" ht="24" customHeight="1">
      <c r="A270" s="187" t="s">
        <v>1073</v>
      </c>
      <c r="B270" s="163">
        <v>170</v>
      </c>
      <c r="C270" s="163">
        <v>3522</v>
      </c>
      <c r="D270" s="163">
        <v>5331</v>
      </c>
      <c r="E270" s="164">
        <v>1</v>
      </c>
      <c r="F270" s="164"/>
      <c r="G270" s="165">
        <v>401</v>
      </c>
      <c r="H270" s="165" t="s">
        <v>1074</v>
      </c>
      <c r="I270" s="165" t="s">
        <v>10</v>
      </c>
      <c r="J270" s="165">
        <v>401</v>
      </c>
      <c r="K270" s="165" t="s">
        <v>356</v>
      </c>
      <c r="L270" s="164">
        <v>2020</v>
      </c>
      <c r="M270" s="164">
        <v>2021</v>
      </c>
      <c r="N270" s="166">
        <v>0</v>
      </c>
      <c r="O270" s="166">
        <v>940000</v>
      </c>
      <c r="P270" s="166">
        <v>0</v>
      </c>
      <c r="Q270" s="166">
        <v>0</v>
      </c>
      <c r="R270" s="166">
        <v>940000</v>
      </c>
      <c r="S270" s="164"/>
      <c r="T270" s="166">
        <v>0</v>
      </c>
      <c r="U270" s="166">
        <v>0</v>
      </c>
      <c r="V270" s="166">
        <v>0</v>
      </c>
      <c r="W270" s="166">
        <v>940000</v>
      </c>
      <c r="X270" s="166">
        <v>0</v>
      </c>
      <c r="Y270" s="188">
        <v>0</v>
      </c>
    </row>
    <row r="271" spans="1:25" ht="24" customHeight="1">
      <c r="A271" s="187" t="s">
        <v>782</v>
      </c>
      <c r="B271" s="163">
        <v>170</v>
      </c>
      <c r="C271" s="163">
        <v>3522</v>
      </c>
      <c r="D271" s="163">
        <v>6351</v>
      </c>
      <c r="E271" s="164">
        <v>1</v>
      </c>
      <c r="F271" s="164"/>
      <c r="G271" s="165">
        <v>401</v>
      </c>
      <c r="H271" s="165" t="s">
        <v>783</v>
      </c>
      <c r="I271" s="165" t="s">
        <v>10</v>
      </c>
      <c r="J271" s="165">
        <v>401</v>
      </c>
      <c r="K271" s="165" t="s">
        <v>356</v>
      </c>
      <c r="L271" s="164">
        <v>2021</v>
      </c>
      <c r="M271" s="164">
        <v>2021</v>
      </c>
      <c r="N271" s="166">
        <v>0</v>
      </c>
      <c r="O271" s="166">
        <v>16600000</v>
      </c>
      <c r="P271" s="166">
        <v>0</v>
      </c>
      <c r="Q271" s="166">
        <v>0</v>
      </c>
      <c r="R271" s="166">
        <v>16600000</v>
      </c>
      <c r="S271" s="164"/>
      <c r="T271" s="166">
        <v>0</v>
      </c>
      <c r="U271" s="166">
        <v>0</v>
      </c>
      <c r="V271" s="166">
        <v>0</v>
      </c>
      <c r="W271" s="166">
        <v>16600000</v>
      </c>
      <c r="X271" s="166">
        <v>0</v>
      </c>
      <c r="Y271" s="188">
        <v>0</v>
      </c>
    </row>
    <row r="272" spans="1:25" ht="24" customHeight="1">
      <c r="A272" s="187" t="s">
        <v>784</v>
      </c>
      <c r="B272" s="163">
        <v>170</v>
      </c>
      <c r="C272" s="163">
        <v>3522</v>
      </c>
      <c r="D272" s="163">
        <v>6351</v>
      </c>
      <c r="E272" s="164">
        <v>1</v>
      </c>
      <c r="F272" s="164"/>
      <c r="G272" s="165">
        <v>401</v>
      </c>
      <c r="H272" s="165" t="s">
        <v>785</v>
      </c>
      <c r="I272" s="165" t="s">
        <v>10</v>
      </c>
      <c r="J272" s="165">
        <v>401</v>
      </c>
      <c r="K272" s="165" t="s">
        <v>356</v>
      </c>
      <c r="L272" s="164">
        <v>2021</v>
      </c>
      <c r="M272" s="164">
        <v>2021</v>
      </c>
      <c r="N272" s="166">
        <v>0</v>
      </c>
      <c r="O272" s="166">
        <v>1500000</v>
      </c>
      <c r="P272" s="166">
        <v>0</v>
      </c>
      <c r="Q272" s="166">
        <v>0</v>
      </c>
      <c r="R272" s="166">
        <v>1500000</v>
      </c>
      <c r="S272" s="164"/>
      <c r="T272" s="166">
        <v>0</v>
      </c>
      <c r="U272" s="166">
        <v>0</v>
      </c>
      <c r="V272" s="166">
        <v>0</v>
      </c>
      <c r="W272" s="166">
        <v>1500000</v>
      </c>
      <c r="X272" s="166">
        <v>0</v>
      </c>
      <c r="Y272" s="188">
        <v>0</v>
      </c>
    </row>
    <row r="273" spans="1:25" ht="24" customHeight="1">
      <c r="A273" s="187" t="s">
        <v>234</v>
      </c>
      <c r="B273" s="163">
        <v>170</v>
      </c>
      <c r="C273" s="163">
        <v>3522</v>
      </c>
      <c r="D273" s="163">
        <v>6351</v>
      </c>
      <c r="E273" s="164">
        <v>1</v>
      </c>
      <c r="F273" s="164"/>
      <c r="G273" s="165">
        <v>401</v>
      </c>
      <c r="H273" s="165" t="s">
        <v>398</v>
      </c>
      <c r="I273" s="165" t="s">
        <v>10</v>
      </c>
      <c r="J273" s="165">
        <v>401</v>
      </c>
      <c r="K273" s="165" t="s">
        <v>356</v>
      </c>
      <c r="L273" s="164">
        <v>2021</v>
      </c>
      <c r="M273" s="164">
        <v>2021</v>
      </c>
      <c r="N273" s="166">
        <v>0</v>
      </c>
      <c r="O273" s="166">
        <v>2500000</v>
      </c>
      <c r="P273" s="166">
        <v>0</v>
      </c>
      <c r="Q273" s="166">
        <v>0</v>
      </c>
      <c r="R273" s="166">
        <v>2500000</v>
      </c>
      <c r="S273" s="164"/>
      <c r="T273" s="166">
        <v>0</v>
      </c>
      <c r="U273" s="166">
        <v>0</v>
      </c>
      <c r="V273" s="166">
        <v>0</v>
      </c>
      <c r="W273" s="166">
        <v>2500000</v>
      </c>
      <c r="X273" s="166">
        <v>0</v>
      </c>
      <c r="Y273" s="188">
        <v>0</v>
      </c>
    </row>
    <row r="274" spans="1:25" ht="24" customHeight="1">
      <c r="A274" s="187" t="s">
        <v>786</v>
      </c>
      <c r="B274" s="163">
        <v>170</v>
      </c>
      <c r="C274" s="163">
        <v>3522</v>
      </c>
      <c r="D274" s="163">
        <v>6351</v>
      </c>
      <c r="E274" s="164">
        <v>1</v>
      </c>
      <c r="F274" s="164"/>
      <c r="G274" s="165">
        <v>401</v>
      </c>
      <c r="H274" s="165" t="s">
        <v>787</v>
      </c>
      <c r="I274" s="165" t="s">
        <v>10</v>
      </c>
      <c r="J274" s="165">
        <v>401</v>
      </c>
      <c r="K274" s="165" t="s">
        <v>356</v>
      </c>
      <c r="L274" s="164">
        <v>2021</v>
      </c>
      <c r="M274" s="164">
        <v>2021</v>
      </c>
      <c r="N274" s="166">
        <v>0</v>
      </c>
      <c r="O274" s="166">
        <v>500000</v>
      </c>
      <c r="P274" s="166">
        <v>0</v>
      </c>
      <c r="Q274" s="166">
        <v>0</v>
      </c>
      <c r="R274" s="166">
        <v>500000</v>
      </c>
      <c r="S274" s="164"/>
      <c r="T274" s="166">
        <v>0</v>
      </c>
      <c r="U274" s="166">
        <v>0</v>
      </c>
      <c r="V274" s="166">
        <v>0</v>
      </c>
      <c r="W274" s="166">
        <v>500000</v>
      </c>
      <c r="X274" s="166">
        <v>0</v>
      </c>
      <c r="Y274" s="188">
        <v>0</v>
      </c>
    </row>
    <row r="275" spans="1:25" ht="24" customHeight="1">
      <c r="A275" s="187" t="s">
        <v>788</v>
      </c>
      <c r="B275" s="163">
        <v>170</v>
      </c>
      <c r="C275" s="163">
        <v>3522</v>
      </c>
      <c r="D275" s="163">
        <v>6351</v>
      </c>
      <c r="E275" s="164">
        <v>1</v>
      </c>
      <c r="F275" s="164"/>
      <c r="G275" s="165">
        <v>401</v>
      </c>
      <c r="H275" s="165" t="s">
        <v>789</v>
      </c>
      <c r="I275" s="165" t="s">
        <v>10</v>
      </c>
      <c r="J275" s="165">
        <v>401</v>
      </c>
      <c r="K275" s="165" t="s">
        <v>356</v>
      </c>
      <c r="L275" s="164">
        <v>2021</v>
      </c>
      <c r="M275" s="164">
        <v>2022</v>
      </c>
      <c r="N275" s="166">
        <v>0</v>
      </c>
      <c r="O275" s="166">
        <v>7460000</v>
      </c>
      <c r="P275" s="166">
        <v>0</v>
      </c>
      <c r="Q275" s="166">
        <v>1000000</v>
      </c>
      <c r="R275" s="166">
        <v>4460000</v>
      </c>
      <c r="S275" s="164"/>
      <c r="T275" s="166">
        <v>0</v>
      </c>
      <c r="U275" s="166">
        <v>0</v>
      </c>
      <c r="V275" s="166">
        <v>0</v>
      </c>
      <c r="W275" s="166">
        <v>4460000</v>
      </c>
      <c r="X275" s="166">
        <v>0</v>
      </c>
      <c r="Y275" s="188">
        <v>0</v>
      </c>
    </row>
    <row r="276" spans="1:25" ht="24" customHeight="1">
      <c r="A276" s="187" t="s">
        <v>790</v>
      </c>
      <c r="B276" s="163">
        <v>170</v>
      </c>
      <c r="C276" s="163">
        <v>3522</v>
      </c>
      <c r="D276" s="163">
        <v>6351</v>
      </c>
      <c r="E276" s="164">
        <v>1</v>
      </c>
      <c r="F276" s="164"/>
      <c r="G276" s="165">
        <v>401</v>
      </c>
      <c r="H276" s="165" t="s">
        <v>791</v>
      </c>
      <c r="I276" s="165" t="s">
        <v>10</v>
      </c>
      <c r="J276" s="165">
        <v>401</v>
      </c>
      <c r="K276" s="165" t="s">
        <v>356</v>
      </c>
      <c r="L276" s="164">
        <v>2021</v>
      </c>
      <c r="M276" s="164">
        <v>2021</v>
      </c>
      <c r="N276" s="166">
        <v>0</v>
      </c>
      <c r="O276" s="166">
        <v>2000000</v>
      </c>
      <c r="P276" s="166">
        <v>0</v>
      </c>
      <c r="Q276" s="166">
        <v>0</v>
      </c>
      <c r="R276" s="166">
        <v>2000000</v>
      </c>
      <c r="S276" s="164"/>
      <c r="T276" s="166">
        <v>0</v>
      </c>
      <c r="U276" s="166">
        <v>0</v>
      </c>
      <c r="V276" s="166">
        <v>0</v>
      </c>
      <c r="W276" s="166">
        <v>2000000</v>
      </c>
      <c r="X276" s="166">
        <v>0</v>
      </c>
      <c r="Y276" s="188">
        <v>0</v>
      </c>
    </row>
    <row r="277" spans="1:25" ht="24" customHeight="1">
      <c r="A277" s="187" t="s">
        <v>792</v>
      </c>
      <c r="B277" s="163">
        <v>170</v>
      </c>
      <c r="C277" s="163">
        <v>3522</v>
      </c>
      <c r="D277" s="163">
        <v>6351</v>
      </c>
      <c r="E277" s="164">
        <v>1</v>
      </c>
      <c r="F277" s="164"/>
      <c r="G277" s="165">
        <v>401</v>
      </c>
      <c r="H277" s="165" t="s">
        <v>793</v>
      </c>
      <c r="I277" s="165" t="s">
        <v>10</v>
      </c>
      <c r="J277" s="165">
        <v>401</v>
      </c>
      <c r="K277" s="165" t="s">
        <v>356</v>
      </c>
      <c r="L277" s="164">
        <v>2020</v>
      </c>
      <c r="M277" s="164">
        <v>2021</v>
      </c>
      <c r="N277" s="166">
        <v>0</v>
      </c>
      <c r="O277" s="166">
        <v>7525000</v>
      </c>
      <c r="P277" s="166">
        <v>0</v>
      </c>
      <c r="Q277" s="166">
        <v>225000</v>
      </c>
      <c r="R277" s="166">
        <v>7300000</v>
      </c>
      <c r="S277" s="164"/>
      <c r="T277" s="166">
        <v>0</v>
      </c>
      <c r="U277" s="166">
        <v>0</v>
      </c>
      <c r="V277" s="166">
        <v>0</v>
      </c>
      <c r="W277" s="166">
        <v>7300000</v>
      </c>
      <c r="X277" s="166">
        <v>0</v>
      </c>
      <c r="Y277" s="188">
        <v>0</v>
      </c>
    </row>
    <row r="278" spans="1:25" ht="24" customHeight="1">
      <c r="A278" s="187" t="s">
        <v>794</v>
      </c>
      <c r="B278" s="163">
        <v>170</v>
      </c>
      <c r="C278" s="163">
        <v>3522</v>
      </c>
      <c r="D278" s="163">
        <v>6351</v>
      </c>
      <c r="E278" s="164">
        <v>1</v>
      </c>
      <c r="F278" s="164"/>
      <c r="G278" s="165">
        <v>401</v>
      </c>
      <c r="H278" s="165" t="s">
        <v>795</v>
      </c>
      <c r="I278" s="165" t="s">
        <v>10</v>
      </c>
      <c r="J278" s="165">
        <v>401</v>
      </c>
      <c r="K278" s="165" t="s">
        <v>356</v>
      </c>
      <c r="L278" s="164">
        <v>2020</v>
      </c>
      <c r="M278" s="164">
        <v>2021</v>
      </c>
      <c r="N278" s="166">
        <v>0</v>
      </c>
      <c r="O278" s="166">
        <v>4220000</v>
      </c>
      <c r="P278" s="166">
        <v>0</v>
      </c>
      <c r="Q278" s="166">
        <v>110000</v>
      </c>
      <c r="R278" s="166">
        <v>4110000</v>
      </c>
      <c r="S278" s="164"/>
      <c r="T278" s="166">
        <v>0</v>
      </c>
      <c r="U278" s="166">
        <v>0</v>
      </c>
      <c r="V278" s="166">
        <v>0</v>
      </c>
      <c r="W278" s="166">
        <v>4110000</v>
      </c>
      <c r="X278" s="166">
        <v>0</v>
      </c>
      <c r="Y278" s="188">
        <v>0</v>
      </c>
    </row>
    <row r="279" spans="1:25" ht="24" customHeight="1">
      <c r="A279" s="187" t="s">
        <v>796</v>
      </c>
      <c r="B279" s="163">
        <v>170</v>
      </c>
      <c r="C279" s="163">
        <v>3522</v>
      </c>
      <c r="D279" s="163">
        <v>6351</v>
      </c>
      <c r="E279" s="164">
        <v>1</v>
      </c>
      <c r="F279" s="164"/>
      <c r="G279" s="165">
        <v>401</v>
      </c>
      <c r="H279" s="165" t="s">
        <v>797</v>
      </c>
      <c r="I279" s="165" t="s">
        <v>10</v>
      </c>
      <c r="J279" s="165">
        <v>401</v>
      </c>
      <c r="K279" s="165" t="s">
        <v>356</v>
      </c>
      <c r="L279" s="164">
        <v>2020</v>
      </c>
      <c r="M279" s="164">
        <v>2021</v>
      </c>
      <c r="N279" s="166">
        <v>0</v>
      </c>
      <c r="O279" s="166">
        <v>1800000</v>
      </c>
      <c r="P279" s="166">
        <v>0</v>
      </c>
      <c r="Q279" s="166">
        <v>0</v>
      </c>
      <c r="R279" s="166">
        <v>1800000</v>
      </c>
      <c r="S279" s="164"/>
      <c r="T279" s="166">
        <v>0</v>
      </c>
      <c r="U279" s="166">
        <v>0</v>
      </c>
      <c r="V279" s="166">
        <v>0</v>
      </c>
      <c r="W279" s="166">
        <v>1800000</v>
      </c>
      <c r="X279" s="166">
        <v>0</v>
      </c>
      <c r="Y279" s="188">
        <v>0</v>
      </c>
    </row>
    <row r="280" spans="1:25" ht="24" customHeight="1">
      <c r="A280" s="187" t="s">
        <v>798</v>
      </c>
      <c r="B280" s="163">
        <v>170</v>
      </c>
      <c r="C280" s="163">
        <v>3522</v>
      </c>
      <c r="D280" s="163">
        <v>6351</v>
      </c>
      <c r="E280" s="164">
        <v>1</v>
      </c>
      <c r="F280" s="164"/>
      <c r="G280" s="165">
        <v>401</v>
      </c>
      <c r="H280" s="165" t="s">
        <v>799</v>
      </c>
      <c r="I280" s="165" t="s">
        <v>10</v>
      </c>
      <c r="J280" s="165">
        <v>401</v>
      </c>
      <c r="K280" s="165" t="s">
        <v>356</v>
      </c>
      <c r="L280" s="164">
        <v>2021</v>
      </c>
      <c r="M280" s="164">
        <v>2021</v>
      </c>
      <c r="N280" s="166">
        <v>0</v>
      </c>
      <c r="O280" s="166">
        <v>700000</v>
      </c>
      <c r="P280" s="166">
        <v>0</v>
      </c>
      <c r="Q280" s="166">
        <v>0</v>
      </c>
      <c r="R280" s="166">
        <v>700000</v>
      </c>
      <c r="S280" s="164"/>
      <c r="T280" s="166">
        <v>0</v>
      </c>
      <c r="U280" s="166">
        <v>0</v>
      </c>
      <c r="V280" s="166">
        <v>0</v>
      </c>
      <c r="W280" s="166">
        <v>700000</v>
      </c>
      <c r="X280" s="166">
        <v>0</v>
      </c>
      <c r="Y280" s="188">
        <v>0</v>
      </c>
    </row>
    <row r="281" spans="1:25" ht="24" customHeight="1">
      <c r="A281" s="187" t="s">
        <v>230</v>
      </c>
      <c r="B281" s="163">
        <v>170</v>
      </c>
      <c r="C281" s="163">
        <v>3522</v>
      </c>
      <c r="D281" s="163">
        <v>6351</v>
      </c>
      <c r="E281" s="164">
        <v>1</v>
      </c>
      <c r="F281" s="164"/>
      <c r="G281" s="165">
        <v>401</v>
      </c>
      <c r="H281" s="165" t="s">
        <v>486</v>
      </c>
      <c r="I281" s="165" t="s">
        <v>26</v>
      </c>
      <c r="J281" s="165">
        <v>401</v>
      </c>
      <c r="K281" s="165" t="s">
        <v>356</v>
      </c>
      <c r="L281" s="164">
        <v>2021</v>
      </c>
      <c r="M281" s="164">
        <v>2021</v>
      </c>
      <c r="N281" s="166">
        <v>0</v>
      </c>
      <c r="O281" s="166">
        <v>1210000</v>
      </c>
      <c r="P281" s="166">
        <v>0</v>
      </c>
      <c r="Q281" s="166">
        <v>0</v>
      </c>
      <c r="R281" s="166">
        <v>1210000</v>
      </c>
      <c r="S281" s="164"/>
      <c r="T281" s="166">
        <v>0</v>
      </c>
      <c r="U281" s="166">
        <v>0</v>
      </c>
      <c r="V281" s="166">
        <v>0</v>
      </c>
      <c r="W281" s="166">
        <v>1210000</v>
      </c>
      <c r="X281" s="166">
        <v>0</v>
      </c>
      <c r="Y281" s="188">
        <v>0</v>
      </c>
    </row>
    <row r="282" spans="1:25" ht="24" customHeight="1">
      <c r="A282" s="197" t="s">
        <v>233</v>
      </c>
      <c r="B282" s="171">
        <v>170</v>
      </c>
      <c r="C282" s="171">
        <v>3522</v>
      </c>
      <c r="D282" s="171">
        <v>6351</v>
      </c>
      <c r="E282" s="172">
        <v>2</v>
      </c>
      <c r="F282" s="172"/>
      <c r="G282" s="173">
        <v>401</v>
      </c>
      <c r="H282" s="173" t="s">
        <v>800</v>
      </c>
      <c r="I282" s="173" t="s">
        <v>10</v>
      </c>
      <c r="J282" s="173">
        <v>401</v>
      </c>
      <c r="K282" s="173" t="s">
        <v>356</v>
      </c>
      <c r="L282" s="172">
        <v>2021</v>
      </c>
      <c r="M282" s="172">
        <v>2024</v>
      </c>
      <c r="N282" s="174">
        <v>0</v>
      </c>
      <c r="O282" s="174">
        <v>12020000</v>
      </c>
      <c r="P282" s="174">
        <v>0</v>
      </c>
      <c r="Q282" s="174">
        <v>0</v>
      </c>
      <c r="R282" s="174">
        <v>2500000</v>
      </c>
      <c r="S282" s="172"/>
      <c r="T282" s="174">
        <v>0</v>
      </c>
      <c r="U282" s="174">
        <v>0</v>
      </c>
      <c r="V282" s="174">
        <v>0</v>
      </c>
      <c r="W282" s="174">
        <v>2500000</v>
      </c>
      <c r="X282" s="174">
        <v>0</v>
      </c>
      <c r="Y282" s="198">
        <v>0</v>
      </c>
    </row>
    <row r="283" spans="1:25" ht="33" customHeight="1">
      <c r="A283" s="187" t="s">
        <v>231</v>
      </c>
      <c r="B283" s="163">
        <v>170</v>
      </c>
      <c r="C283" s="163">
        <v>3522</v>
      </c>
      <c r="D283" s="163">
        <v>6351</v>
      </c>
      <c r="E283" s="164">
        <v>1</v>
      </c>
      <c r="F283" s="164"/>
      <c r="G283" s="165">
        <v>401</v>
      </c>
      <c r="H283" s="165" t="s">
        <v>801</v>
      </c>
      <c r="I283" s="165" t="s">
        <v>10</v>
      </c>
      <c r="J283" s="165">
        <v>401</v>
      </c>
      <c r="K283" s="165" t="s">
        <v>356</v>
      </c>
      <c r="L283" s="164">
        <v>2021</v>
      </c>
      <c r="M283" s="164">
        <v>2022</v>
      </c>
      <c r="N283" s="166">
        <v>0</v>
      </c>
      <c r="O283" s="166">
        <v>5880000</v>
      </c>
      <c r="P283" s="166">
        <v>0</v>
      </c>
      <c r="Q283" s="166">
        <v>0</v>
      </c>
      <c r="R283" s="166">
        <v>1880000</v>
      </c>
      <c r="S283" s="164"/>
      <c r="T283" s="166">
        <v>0</v>
      </c>
      <c r="U283" s="166">
        <v>0</v>
      </c>
      <c r="V283" s="166">
        <v>0</v>
      </c>
      <c r="W283" s="166">
        <v>1880000</v>
      </c>
      <c r="X283" s="166">
        <v>0</v>
      </c>
      <c r="Y283" s="188">
        <v>0</v>
      </c>
    </row>
    <row r="284" spans="1:25" ht="35.25" customHeight="1">
      <c r="A284" s="304" t="s">
        <v>1075</v>
      </c>
      <c r="B284" s="283">
        <v>230</v>
      </c>
      <c r="C284" s="283">
        <v>3522</v>
      </c>
      <c r="D284" s="283">
        <v>2881</v>
      </c>
      <c r="E284" s="284">
        <v>1</v>
      </c>
      <c r="F284" s="284">
        <v>6212000000</v>
      </c>
      <c r="G284" s="285" t="s">
        <v>5</v>
      </c>
      <c r="H284" s="285" t="s">
        <v>1076</v>
      </c>
      <c r="I284" s="285" t="s">
        <v>10</v>
      </c>
      <c r="J284" s="285">
        <v>400</v>
      </c>
      <c r="K284" s="285" t="s">
        <v>356</v>
      </c>
      <c r="L284" s="284">
        <v>2007</v>
      </c>
      <c r="M284" s="284">
        <v>2026</v>
      </c>
      <c r="N284" s="286">
        <v>0</v>
      </c>
      <c r="O284" s="286">
        <v>1642768000</v>
      </c>
      <c r="P284" s="286">
        <v>1157000</v>
      </c>
      <c r="Q284" s="286">
        <v>0</v>
      </c>
      <c r="R284" s="286">
        <v>12881000</v>
      </c>
      <c r="S284" s="284"/>
      <c r="T284" s="286">
        <v>2881000</v>
      </c>
      <c r="U284" s="286">
        <v>0</v>
      </c>
      <c r="V284" s="286">
        <v>0</v>
      </c>
      <c r="W284" s="286">
        <v>10000000</v>
      </c>
      <c r="X284" s="286">
        <v>0</v>
      </c>
      <c r="Y284" s="305">
        <v>0</v>
      </c>
    </row>
    <row r="285" spans="1:25" ht="24" customHeight="1">
      <c r="A285" s="304" t="s">
        <v>161</v>
      </c>
      <c r="B285" s="283">
        <v>230</v>
      </c>
      <c r="C285" s="283">
        <v>3522</v>
      </c>
      <c r="D285" s="283">
        <v>6121</v>
      </c>
      <c r="E285" s="284">
        <v>1</v>
      </c>
      <c r="F285" s="284">
        <v>6208000000</v>
      </c>
      <c r="G285" s="285" t="s">
        <v>5</v>
      </c>
      <c r="H285" s="285" t="s">
        <v>1132</v>
      </c>
      <c r="I285" s="285" t="s">
        <v>10</v>
      </c>
      <c r="J285" s="285">
        <v>400</v>
      </c>
      <c r="K285" s="285" t="s">
        <v>356</v>
      </c>
      <c r="L285" s="284">
        <v>2018</v>
      </c>
      <c r="M285" s="284">
        <v>2024</v>
      </c>
      <c r="N285" s="286">
        <v>0</v>
      </c>
      <c r="O285" s="286">
        <v>325267400</v>
      </c>
      <c r="P285" s="286">
        <v>14359000</v>
      </c>
      <c r="Q285" s="286">
        <v>0</v>
      </c>
      <c r="R285" s="286">
        <v>127040000</v>
      </c>
      <c r="S285" s="284"/>
      <c r="T285" s="286">
        <v>108991000</v>
      </c>
      <c r="U285" s="286">
        <v>0</v>
      </c>
      <c r="V285" s="286">
        <v>0</v>
      </c>
      <c r="W285" s="286">
        <v>18049000</v>
      </c>
      <c r="X285" s="286">
        <v>0</v>
      </c>
      <c r="Y285" s="305">
        <v>0</v>
      </c>
    </row>
    <row r="286" spans="1:25" ht="24" customHeight="1">
      <c r="A286" s="304" t="s">
        <v>162</v>
      </c>
      <c r="B286" s="283">
        <v>230</v>
      </c>
      <c r="C286" s="283">
        <v>3522</v>
      </c>
      <c r="D286" s="283">
        <v>6121</v>
      </c>
      <c r="E286" s="284">
        <v>1</v>
      </c>
      <c r="F286" s="284">
        <v>6223000000</v>
      </c>
      <c r="G286" s="285" t="s">
        <v>5</v>
      </c>
      <c r="H286" s="285" t="s">
        <v>802</v>
      </c>
      <c r="I286" s="285" t="s">
        <v>10</v>
      </c>
      <c r="J286" s="285">
        <v>400</v>
      </c>
      <c r="K286" s="285" t="s">
        <v>356</v>
      </c>
      <c r="L286" s="284">
        <v>2019</v>
      </c>
      <c r="M286" s="284">
        <v>2021</v>
      </c>
      <c r="N286" s="286">
        <v>0</v>
      </c>
      <c r="O286" s="286">
        <v>10653240</v>
      </c>
      <c r="P286" s="286">
        <v>53240</v>
      </c>
      <c r="Q286" s="286">
        <v>315000</v>
      </c>
      <c r="R286" s="286">
        <v>10285000</v>
      </c>
      <c r="S286" s="284"/>
      <c r="T286" s="286">
        <v>10241000</v>
      </c>
      <c r="U286" s="286">
        <v>0</v>
      </c>
      <c r="V286" s="286">
        <v>0</v>
      </c>
      <c r="W286" s="286">
        <v>44000</v>
      </c>
      <c r="X286" s="286">
        <v>0</v>
      </c>
      <c r="Y286" s="305">
        <v>0</v>
      </c>
    </row>
    <row r="287" spans="1:25" ht="24" customHeight="1">
      <c r="A287" s="304" t="s">
        <v>235</v>
      </c>
      <c r="B287" s="283">
        <v>230</v>
      </c>
      <c r="C287" s="283">
        <v>3522</v>
      </c>
      <c r="D287" s="283">
        <v>6121</v>
      </c>
      <c r="E287" s="284">
        <v>1</v>
      </c>
      <c r="F287" s="284">
        <v>6218000000</v>
      </c>
      <c r="G287" s="285" t="s">
        <v>5</v>
      </c>
      <c r="H287" s="285" t="s">
        <v>803</v>
      </c>
      <c r="I287" s="285" t="s">
        <v>10</v>
      </c>
      <c r="J287" s="285">
        <v>400</v>
      </c>
      <c r="K287" s="285" t="s">
        <v>356</v>
      </c>
      <c r="L287" s="284">
        <v>2018</v>
      </c>
      <c r="M287" s="284">
        <v>2024</v>
      </c>
      <c r="N287" s="286">
        <v>0</v>
      </c>
      <c r="O287" s="286">
        <v>51596950</v>
      </c>
      <c r="P287" s="286">
        <v>961950</v>
      </c>
      <c r="Q287" s="286">
        <v>0</v>
      </c>
      <c r="R287" s="286">
        <v>3500000</v>
      </c>
      <c r="S287" s="284"/>
      <c r="T287" s="286">
        <v>807000</v>
      </c>
      <c r="U287" s="286">
        <v>0</v>
      </c>
      <c r="V287" s="286">
        <v>0</v>
      </c>
      <c r="W287" s="286">
        <v>2693000</v>
      </c>
      <c r="X287" s="286">
        <v>0</v>
      </c>
      <c r="Y287" s="305">
        <v>0</v>
      </c>
    </row>
    <row r="288" spans="1:25" ht="24" customHeight="1">
      <c r="A288" s="304" t="s">
        <v>1139</v>
      </c>
      <c r="B288" s="283">
        <v>230</v>
      </c>
      <c r="C288" s="283">
        <v>3522</v>
      </c>
      <c r="D288" s="283">
        <v>6121</v>
      </c>
      <c r="E288" s="284">
        <v>1</v>
      </c>
      <c r="F288" s="284">
        <v>6221000000</v>
      </c>
      <c r="G288" s="285" t="s">
        <v>5</v>
      </c>
      <c r="H288" s="285" t="s">
        <v>1140</v>
      </c>
      <c r="I288" s="285" t="s">
        <v>10</v>
      </c>
      <c r="J288" s="285">
        <v>400</v>
      </c>
      <c r="K288" s="285" t="s">
        <v>356</v>
      </c>
      <c r="L288" s="284">
        <v>2018</v>
      </c>
      <c r="M288" s="284">
        <v>2022</v>
      </c>
      <c r="N288" s="286">
        <v>0</v>
      </c>
      <c r="O288" s="286">
        <v>44127550</v>
      </c>
      <c r="P288" s="286">
        <v>371470</v>
      </c>
      <c r="Q288" s="286">
        <v>611080</v>
      </c>
      <c r="R288" s="286">
        <v>28111000</v>
      </c>
      <c r="S288" s="284"/>
      <c r="T288" s="286">
        <v>14039000</v>
      </c>
      <c r="U288" s="286">
        <v>0</v>
      </c>
      <c r="V288" s="286">
        <v>0</v>
      </c>
      <c r="W288" s="286">
        <v>0</v>
      </c>
      <c r="X288" s="286">
        <v>0</v>
      </c>
      <c r="Y288" s="305">
        <v>14072000</v>
      </c>
    </row>
    <row r="289" spans="1:25" ht="24" customHeight="1" thickBot="1">
      <c r="A289" s="306" t="s">
        <v>804</v>
      </c>
      <c r="B289" s="307">
        <v>230</v>
      </c>
      <c r="C289" s="307">
        <v>3522</v>
      </c>
      <c r="D289" s="307">
        <v>6121</v>
      </c>
      <c r="E289" s="308">
        <v>1</v>
      </c>
      <c r="F289" s="308">
        <v>6207000000</v>
      </c>
      <c r="G289" s="309" t="s">
        <v>5</v>
      </c>
      <c r="H289" s="309" t="s">
        <v>805</v>
      </c>
      <c r="I289" s="309" t="s">
        <v>10</v>
      </c>
      <c r="J289" s="309">
        <v>400</v>
      </c>
      <c r="K289" s="309" t="s">
        <v>356</v>
      </c>
      <c r="L289" s="308">
        <v>2018</v>
      </c>
      <c r="M289" s="308">
        <v>2022</v>
      </c>
      <c r="N289" s="310">
        <v>0</v>
      </c>
      <c r="O289" s="310">
        <v>68754426</v>
      </c>
      <c r="P289" s="310">
        <v>379106</v>
      </c>
      <c r="Q289" s="310">
        <v>2531320</v>
      </c>
      <c r="R289" s="310">
        <v>65844000</v>
      </c>
      <c r="S289" s="308"/>
      <c r="T289" s="310">
        <v>65844000</v>
      </c>
      <c r="U289" s="310">
        <v>0</v>
      </c>
      <c r="V289" s="310">
        <v>0</v>
      </c>
      <c r="W289" s="310">
        <v>0</v>
      </c>
      <c r="X289" s="310">
        <v>0</v>
      </c>
      <c r="Y289" s="311">
        <v>0</v>
      </c>
    </row>
    <row r="290" spans="1:25" ht="24" customHeight="1" thickBot="1">
      <c r="A290" s="254"/>
      <c r="B290" s="121"/>
      <c r="C290" s="121"/>
      <c r="D290" s="121"/>
      <c r="E290" s="121"/>
      <c r="F290" s="121"/>
      <c r="G290" s="121"/>
      <c r="H290" s="498" t="s">
        <v>579</v>
      </c>
      <c r="I290" s="498"/>
      <c r="J290" s="498"/>
      <c r="K290" s="498"/>
      <c r="L290" s="498"/>
      <c r="M290" s="124"/>
      <c r="N290" s="124"/>
      <c r="O290" s="86">
        <f aca="true" t="shared" si="18" ref="O290:Y290">SUM(O269:O289)</f>
        <v>2210143566</v>
      </c>
      <c r="P290" s="87">
        <f t="shared" si="18"/>
        <v>17281766</v>
      </c>
      <c r="Q290" s="87">
        <f t="shared" si="18"/>
        <v>4913400</v>
      </c>
      <c r="R290" s="87">
        <f t="shared" si="18"/>
        <v>297661000</v>
      </c>
      <c r="S290" s="87">
        <f t="shared" si="18"/>
        <v>0</v>
      </c>
      <c r="T290" s="87">
        <f t="shared" si="18"/>
        <v>202803000</v>
      </c>
      <c r="U290" s="87">
        <f t="shared" si="18"/>
        <v>0</v>
      </c>
      <c r="V290" s="87">
        <f t="shared" si="18"/>
        <v>0</v>
      </c>
      <c r="W290" s="87">
        <f t="shared" si="18"/>
        <v>80786000</v>
      </c>
      <c r="X290" s="87">
        <f t="shared" si="18"/>
        <v>0</v>
      </c>
      <c r="Y290" s="201">
        <f t="shared" si="18"/>
        <v>14072000</v>
      </c>
    </row>
    <row r="291" spans="1:25" ht="24" customHeight="1" thickBot="1">
      <c r="A291" s="127"/>
      <c r="B291" s="121"/>
      <c r="C291" s="89" t="s">
        <v>580</v>
      </c>
      <c r="D291" s="121"/>
      <c r="E291" s="121"/>
      <c r="F291" s="121"/>
      <c r="G291" s="121"/>
      <c r="H291" s="121"/>
      <c r="I291" s="501" t="s">
        <v>659</v>
      </c>
      <c r="J291" s="501"/>
      <c r="K291" s="501"/>
      <c r="L291" s="501"/>
      <c r="M291" s="501"/>
      <c r="N291" s="501"/>
      <c r="O291" s="501"/>
      <c r="P291" s="501"/>
      <c r="Q291" s="501"/>
      <c r="R291" s="501"/>
      <c r="S291" s="501"/>
      <c r="T291" s="501"/>
      <c r="U291" s="501"/>
      <c r="V291" s="501"/>
      <c r="W291" s="501"/>
      <c r="X291" s="501"/>
      <c r="Y291" s="516"/>
    </row>
    <row r="292" spans="1:25" ht="24" customHeight="1" thickBot="1">
      <c r="A292" s="214" t="s">
        <v>640</v>
      </c>
      <c r="B292" s="215">
        <v>230</v>
      </c>
      <c r="C292" s="215">
        <v>3524</v>
      </c>
      <c r="D292" s="215">
        <v>6121</v>
      </c>
      <c r="E292" s="216">
        <v>1</v>
      </c>
      <c r="F292" s="216">
        <v>6215000000</v>
      </c>
      <c r="G292" s="217" t="s">
        <v>5</v>
      </c>
      <c r="H292" s="217" t="s">
        <v>641</v>
      </c>
      <c r="I292" s="217" t="s">
        <v>26</v>
      </c>
      <c r="J292" s="217">
        <v>400</v>
      </c>
      <c r="K292" s="217" t="s">
        <v>356</v>
      </c>
      <c r="L292" s="216">
        <v>2020</v>
      </c>
      <c r="M292" s="216">
        <v>2021</v>
      </c>
      <c r="N292" s="218">
        <v>0</v>
      </c>
      <c r="O292" s="218">
        <v>6415000</v>
      </c>
      <c r="P292" s="218">
        <v>0</v>
      </c>
      <c r="Q292" s="218">
        <v>2500000</v>
      </c>
      <c r="R292" s="218">
        <v>3915000</v>
      </c>
      <c r="S292" s="216"/>
      <c r="T292" s="218">
        <v>3915000</v>
      </c>
      <c r="U292" s="218">
        <v>0</v>
      </c>
      <c r="V292" s="218">
        <v>0</v>
      </c>
      <c r="W292" s="218">
        <v>0</v>
      </c>
      <c r="X292" s="218">
        <v>0</v>
      </c>
      <c r="Y292" s="219">
        <v>0</v>
      </c>
    </row>
    <row r="293" spans="1:25" s="82" customFormat="1" ht="24" customHeight="1" thickBot="1">
      <c r="A293" s="125"/>
      <c r="B293" s="121"/>
      <c r="C293" s="121"/>
      <c r="D293" s="121"/>
      <c r="E293" s="121"/>
      <c r="F293" s="121"/>
      <c r="G293" s="121"/>
      <c r="H293" s="498" t="s">
        <v>583</v>
      </c>
      <c r="I293" s="498"/>
      <c r="J293" s="498"/>
      <c r="K293" s="498"/>
      <c r="L293" s="498"/>
      <c r="M293" s="124"/>
      <c r="N293" s="124"/>
      <c r="O293" s="86">
        <f aca="true" t="shared" si="19" ref="O293:Y293">SUM(O292:O292)</f>
        <v>6415000</v>
      </c>
      <c r="P293" s="87">
        <f t="shared" si="19"/>
        <v>0</v>
      </c>
      <c r="Q293" s="87">
        <f t="shared" si="19"/>
        <v>2500000</v>
      </c>
      <c r="R293" s="87">
        <f t="shared" si="19"/>
        <v>3915000</v>
      </c>
      <c r="S293" s="87">
        <f t="shared" si="19"/>
        <v>0</v>
      </c>
      <c r="T293" s="87">
        <f t="shared" si="19"/>
        <v>3915000</v>
      </c>
      <c r="U293" s="87">
        <f t="shared" si="19"/>
        <v>0</v>
      </c>
      <c r="V293" s="87">
        <f t="shared" si="19"/>
        <v>0</v>
      </c>
      <c r="W293" s="87">
        <f t="shared" si="19"/>
        <v>0</v>
      </c>
      <c r="X293" s="87">
        <f t="shared" si="19"/>
        <v>0</v>
      </c>
      <c r="Y293" s="201">
        <f t="shared" si="19"/>
        <v>0</v>
      </c>
    </row>
    <row r="294" spans="1:25" s="82" customFormat="1" ht="24" customHeight="1" thickBot="1">
      <c r="A294" s="125"/>
      <c r="B294" s="121"/>
      <c r="C294" s="89" t="s">
        <v>581</v>
      </c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202"/>
    </row>
    <row r="295" spans="1:25" ht="24" customHeight="1" thickBot="1">
      <c r="A295" s="214" t="s">
        <v>178</v>
      </c>
      <c r="B295" s="215">
        <v>230</v>
      </c>
      <c r="C295" s="215">
        <v>3529</v>
      </c>
      <c r="D295" s="215">
        <v>6121</v>
      </c>
      <c r="E295" s="216">
        <v>1</v>
      </c>
      <c r="F295" s="216">
        <v>6048000000</v>
      </c>
      <c r="G295" s="217" t="s">
        <v>5</v>
      </c>
      <c r="H295" s="217" t="s">
        <v>401</v>
      </c>
      <c r="I295" s="217" t="s">
        <v>18</v>
      </c>
      <c r="J295" s="217">
        <v>400</v>
      </c>
      <c r="K295" s="217" t="s">
        <v>340</v>
      </c>
      <c r="L295" s="216">
        <v>2008</v>
      </c>
      <c r="M295" s="216">
        <v>2023</v>
      </c>
      <c r="N295" s="218">
        <v>0</v>
      </c>
      <c r="O295" s="218">
        <v>83787775</v>
      </c>
      <c r="P295" s="218">
        <v>1119250</v>
      </c>
      <c r="Q295" s="218">
        <v>668525</v>
      </c>
      <c r="R295" s="218">
        <v>1000000</v>
      </c>
      <c r="S295" s="216"/>
      <c r="T295" s="218">
        <v>0</v>
      </c>
      <c r="U295" s="218">
        <v>1000000</v>
      </c>
      <c r="V295" s="218">
        <v>0</v>
      </c>
      <c r="W295" s="218">
        <v>0</v>
      </c>
      <c r="X295" s="218">
        <v>0</v>
      </c>
      <c r="Y295" s="219">
        <v>0</v>
      </c>
    </row>
    <row r="296" spans="1:25" s="82" customFormat="1" ht="24" customHeight="1" thickBot="1">
      <c r="A296" s="125"/>
      <c r="B296" s="121"/>
      <c r="C296" s="121"/>
      <c r="D296" s="121"/>
      <c r="E296" s="121"/>
      <c r="F296" s="121"/>
      <c r="G296" s="121"/>
      <c r="H296" s="498" t="s">
        <v>584</v>
      </c>
      <c r="I296" s="498"/>
      <c r="J296" s="498"/>
      <c r="K296" s="498"/>
      <c r="L296" s="498"/>
      <c r="M296" s="124"/>
      <c r="N296" s="124"/>
      <c r="O296" s="86">
        <f>SUM(O295)</f>
        <v>83787775</v>
      </c>
      <c r="P296" s="87">
        <f aca="true" t="shared" si="20" ref="P296:Y296">SUM(P295)</f>
        <v>1119250</v>
      </c>
      <c r="Q296" s="87">
        <f t="shared" si="20"/>
        <v>668525</v>
      </c>
      <c r="R296" s="87">
        <f>SUM(R295)</f>
        <v>1000000</v>
      </c>
      <c r="S296" s="87">
        <f t="shared" si="20"/>
        <v>0</v>
      </c>
      <c r="T296" s="87">
        <f t="shared" si="20"/>
        <v>0</v>
      </c>
      <c r="U296" s="87">
        <f t="shared" si="20"/>
        <v>1000000</v>
      </c>
      <c r="V296" s="87">
        <f t="shared" si="20"/>
        <v>0</v>
      </c>
      <c r="W296" s="87">
        <f t="shared" si="20"/>
        <v>0</v>
      </c>
      <c r="X296" s="87">
        <f t="shared" si="20"/>
        <v>0</v>
      </c>
      <c r="Y296" s="201">
        <f t="shared" si="20"/>
        <v>0</v>
      </c>
    </row>
    <row r="297" spans="1:25" s="82" customFormat="1" ht="24" customHeight="1" thickBot="1">
      <c r="A297" s="125"/>
      <c r="B297" s="121"/>
      <c r="C297" s="89" t="s">
        <v>582</v>
      </c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202"/>
    </row>
    <row r="298" spans="1:25" ht="24" customHeight="1" thickBot="1">
      <c r="A298" s="361"/>
      <c r="B298" s="362">
        <v>170</v>
      </c>
      <c r="C298" s="362">
        <v>3599</v>
      </c>
      <c r="D298" s="362">
        <v>6909</v>
      </c>
      <c r="E298" s="363">
        <v>1</v>
      </c>
      <c r="F298" s="363"/>
      <c r="G298" s="364" t="s">
        <v>655</v>
      </c>
      <c r="H298" s="364" t="s">
        <v>806</v>
      </c>
      <c r="I298" s="364" t="s">
        <v>18</v>
      </c>
      <c r="J298" s="364">
        <v>400</v>
      </c>
      <c r="K298" s="364"/>
      <c r="L298" s="363">
        <v>2016</v>
      </c>
      <c r="M298" s="363">
        <v>2030</v>
      </c>
      <c r="N298" s="365">
        <v>0</v>
      </c>
      <c r="O298" s="365">
        <v>344346000</v>
      </c>
      <c r="P298" s="365">
        <v>0</v>
      </c>
      <c r="Q298" s="365">
        <v>0</v>
      </c>
      <c r="R298" s="365">
        <v>344346000</v>
      </c>
      <c r="S298" s="363"/>
      <c r="T298" s="365">
        <v>344346000</v>
      </c>
      <c r="U298" s="365">
        <v>0</v>
      </c>
      <c r="V298" s="365">
        <v>0</v>
      </c>
      <c r="W298" s="365">
        <v>0</v>
      </c>
      <c r="X298" s="365">
        <v>0</v>
      </c>
      <c r="Y298" s="219">
        <v>0</v>
      </c>
    </row>
    <row r="299" spans="1:25" s="82" customFormat="1" ht="24" customHeight="1" thickBot="1">
      <c r="A299" s="125"/>
      <c r="B299" s="121"/>
      <c r="C299" s="121"/>
      <c r="D299" s="121"/>
      <c r="E299" s="121"/>
      <c r="F299" s="121"/>
      <c r="G299" s="121"/>
      <c r="H299" s="498" t="s">
        <v>585</v>
      </c>
      <c r="I299" s="498"/>
      <c r="J299" s="498"/>
      <c r="K299" s="498"/>
      <c r="L299" s="498"/>
      <c r="M299" s="124"/>
      <c r="N299" s="124"/>
      <c r="O299" s="86">
        <f>SUM(O298)</f>
        <v>344346000</v>
      </c>
      <c r="P299" s="87">
        <f aca="true" t="shared" si="21" ref="P299:Y299">SUM(P298)</f>
        <v>0</v>
      </c>
      <c r="Q299" s="87">
        <f t="shared" si="21"/>
        <v>0</v>
      </c>
      <c r="R299" s="87">
        <f>SUM(R298)</f>
        <v>344346000</v>
      </c>
      <c r="S299" s="87">
        <f t="shared" si="21"/>
        <v>0</v>
      </c>
      <c r="T299" s="87">
        <f t="shared" si="21"/>
        <v>344346000</v>
      </c>
      <c r="U299" s="87">
        <f t="shared" si="21"/>
        <v>0</v>
      </c>
      <c r="V299" s="87">
        <f t="shared" si="21"/>
        <v>0</v>
      </c>
      <c r="W299" s="87">
        <f t="shared" si="21"/>
        <v>0</v>
      </c>
      <c r="X299" s="87">
        <f t="shared" si="21"/>
        <v>0</v>
      </c>
      <c r="Y299" s="201">
        <f t="shared" si="21"/>
        <v>0</v>
      </c>
    </row>
    <row r="300" spans="1:25" s="82" customFormat="1" ht="24" customHeight="1" thickBot="1">
      <c r="A300" s="125"/>
      <c r="B300" s="121"/>
      <c r="C300" s="89" t="s">
        <v>587</v>
      </c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202"/>
    </row>
    <row r="301" spans="1:25" ht="24" customHeight="1">
      <c r="A301" s="181" t="s">
        <v>166</v>
      </c>
      <c r="B301" s="182">
        <v>230</v>
      </c>
      <c r="C301" s="182">
        <v>3612</v>
      </c>
      <c r="D301" s="182">
        <v>6121</v>
      </c>
      <c r="E301" s="183">
        <v>1</v>
      </c>
      <c r="F301" s="183">
        <v>8189000000</v>
      </c>
      <c r="G301" s="184" t="s">
        <v>5</v>
      </c>
      <c r="H301" s="184" t="s">
        <v>309</v>
      </c>
      <c r="I301" s="184" t="s">
        <v>10</v>
      </c>
      <c r="J301" s="184">
        <v>400</v>
      </c>
      <c r="K301" s="184" t="s">
        <v>342</v>
      </c>
      <c r="L301" s="183">
        <v>2015</v>
      </c>
      <c r="M301" s="183">
        <v>2020</v>
      </c>
      <c r="N301" s="185">
        <v>0</v>
      </c>
      <c r="O301" s="185">
        <v>60193982</v>
      </c>
      <c r="P301" s="185">
        <v>8391985</v>
      </c>
      <c r="Q301" s="185">
        <v>45225997</v>
      </c>
      <c r="R301" s="185">
        <v>6576000</v>
      </c>
      <c r="S301" s="183"/>
      <c r="T301" s="185">
        <v>6076000</v>
      </c>
      <c r="U301" s="185">
        <v>500000</v>
      </c>
      <c r="V301" s="185">
        <v>0</v>
      </c>
      <c r="W301" s="185">
        <v>0</v>
      </c>
      <c r="X301" s="185">
        <v>0</v>
      </c>
      <c r="Y301" s="186">
        <v>0</v>
      </c>
    </row>
    <row r="302" spans="1:25" s="82" customFormat="1" ht="24" customHeight="1">
      <c r="A302" s="187" t="s">
        <v>194</v>
      </c>
      <c r="B302" s="163">
        <v>230</v>
      </c>
      <c r="C302" s="163">
        <v>3612</v>
      </c>
      <c r="D302" s="163">
        <v>6121</v>
      </c>
      <c r="E302" s="164">
        <v>1</v>
      </c>
      <c r="F302" s="164">
        <v>1018000000</v>
      </c>
      <c r="G302" s="165" t="s">
        <v>5</v>
      </c>
      <c r="H302" s="165" t="s">
        <v>422</v>
      </c>
      <c r="I302" s="165" t="s">
        <v>10</v>
      </c>
      <c r="J302" s="165">
        <v>400</v>
      </c>
      <c r="K302" s="165" t="s">
        <v>342</v>
      </c>
      <c r="L302" s="164">
        <v>2019</v>
      </c>
      <c r="M302" s="164">
        <v>2021</v>
      </c>
      <c r="N302" s="166">
        <v>0</v>
      </c>
      <c r="O302" s="166">
        <v>76939339</v>
      </c>
      <c r="P302" s="166">
        <v>1853544</v>
      </c>
      <c r="Q302" s="166">
        <v>35634795</v>
      </c>
      <c r="R302" s="166">
        <v>39451000</v>
      </c>
      <c r="S302" s="164"/>
      <c r="T302" s="166">
        <v>24202000</v>
      </c>
      <c r="U302" s="166">
        <v>15249000</v>
      </c>
      <c r="V302" s="166">
        <v>0</v>
      </c>
      <c r="W302" s="166">
        <v>0</v>
      </c>
      <c r="X302" s="166">
        <v>0</v>
      </c>
      <c r="Y302" s="188">
        <v>0</v>
      </c>
    </row>
    <row r="303" spans="1:25" s="82" customFormat="1" ht="24" customHeight="1">
      <c r="A303" s="187" t="s">
        <v>165</v>
      </c>
      <c r="B303" s="163">
        <v>230</v>
      </c>
      <c r="C303" s="163">
        <v>3612</v>
      </c>
      <c r="D303" s="163">
        <v>6121</v>
      </c>
      <c r="E303" s="164">
        <v>1</v>
      </c>
      <c r="F303" s="164">
        <v>2010000000</v>
      </c>
      <c r="G303" s="165" t="s">
        <v>5</v>
      </c>
      <c r="H303" s="165" t="s">
        <v>452</v>
      </c>
      <c r="I303" s="165" t="s">
        <v>10</v>
      </c>
      <c r="J303" s="165">
        <v>400</v>
      </c>
      <c r="K303" s="165" t="s">
        <v>342</v>
      </c>
      <c r="L303" s="164">
        <v>2016</v>
      </c>
      <c r="M303" s="164">
        <v>2021</v>
      </c>
      <c r="N303" s="166">
        <v>0</v>
      </c>
      <c r="O303" s="166">
        <v>52569733</v>
      </c>
      <c r="P303" s="166">
        <v>8353151</v>
      </c>
      <c r="Q303" s="166">
        <v>42551582</v>
      </c>
      <c r="R303" s="166">
        <v>1665000</v>
      </c>
      <c r="S303" s="164"/>
      <c r="T303" s="166">
        <v>1365000</v>
      </c>
      <c r="U303" s="166">
        <v>300000</v>
      </c>
      <c r="V303" s="166">
        <v>0</v>
      </c>
      <c r="W303" s="166">
        <v>0</v>
      </c>
      <c r="X303" s="166">
        <v>0</v>
      </c>
      <c r="Y303" s="188">
        <v>0</v>
      </c>
    </row>
    <row r="304" spans="1:25" ht="24" customHeight="1" thickBot="1">
      <c r="A304" s="242" t="s">
        <v>188</v>
      </c>
      <c r="B304" s="243">
        <v>230</v>
      </c>
      <c r="C304" s="243">
        <v>3612</v>
      </c>
      <c r="D304" s="243">
        <v>6121</v>
      </c>
      <c r="E304" s="244">
        <v>3</v>
      </c>
      <c r="F304" s="244">
        <v>1664000000</v>
      </c>
      <c r="G304" s="245" t="s">
        <v>5</v>
      </c>
      <c r="H304" s="245" t="s">
        <v>467</v>
      </c>
      <c r="I304" s="245" t="s">
        <v>10</v>
      </c>
      <c r="J304" s="245">
        <v>400</v>
      </c>
      <c r="K304" s="245" t="s">
        <v>342</v>
      </c>
      <c r="L304" s="244">
        <v>2018</v>
      </c>
      <c r="M304" s="244">
        <v>2023</v>
      </c>
      <c r="N304" s="246">
        <v>0</v>
      </c>
      <c r="O304" s="246">
        <v>154693970</v>
      </c>
      <c r="P304" s="246">
        <v>1074250</v>
      </c>
      <c r="Q304" s="246">
        <v>1804720</v>
      </c>
      <c r="R304" s="246">
        <v>3590000</v>
      </c>
      <c r="S304" s="244"/>
      <c r="T304" s="246">
        <v>90000</v>
      </c>
      <c r="U304" s="246">
        <v>3500000</v>
      </c>
      <c r="V304" s="246">
        <v>0</v>
      </c>
      <c r="W304" s="246">
        <v>0</v>
      </c>
      <c r="X304" s="246">
        <v>0</v>
      </c>
      <c r="Y304" s="247">
        <v>0</v>
      </c>
    </row>
    <row r="305" spans="1:25" ht="24" customHeight="1" thickBot="1">
      <c r="A305" s="121"/>
      <c r="B305" s="121"/>
      <c r="C305" s="121"/>
      <c r="D305" s="121"/>
      <c r="E305" s="121"/>
      <c r="F305" s="121"/>
      <c r="G305" s="121"/>
      <c r="H305" s="498" t="s">
        <v>586</v>
      </c>
      <c r="I305" s="498"/>
      <c r="J305" s="498"/>
      <c r="K305" s="498"/>
      <c r="L305" s="498"/>
      <c r="M305" s="124"/>
      <c r="N305" s="124"/>
      <c r="O305" s="86">
        <f aca="true" t="shared" si="22" ref="O305:Y305">SUM(O301:O304)</f>
        <v>344397024</v>
      </c>
      <c r="P305" s="87">
        <f t="shared" si="22"/>
        <v>19672930</v>
      </c>
      <c r="Q305" s="87">
        <f t="shared" si="22"/>
        <v>125217094</v>
      </c>
      <c r="R305" s="87">
        <f t="shared" si="22"/>
        <v>51282000</v>
      </c>
      <c r="S305" s="87">
        <f t="shared" si="22"/>
        <v>0</v>
      </c>
      <c r="T305" s="87">
        <f t="shared" si="22"/>
        <v>31733000</v>
      </c>
      <c r="U305" s="87">
        <f t="shared" si="22"/>
        <v>19549000</v>
      </c>
      <c r="V305" s="87">
        <f t="shared" si="22"/>
        <v>0</v>
      </c>
      <c r="W305" s="87">
        <f t="shared" si="22"/>
        <v>0</v>
      </c>
      <c r="X305" s="87">
        <f t="shared" si="22"/>
        <v>0</v>
      </c>
      <c r="Y305" s="87">
        <f t="shared" si="22"/>
        <v>0</v>
      </c>
    </row>
    <row r="306" spans="1:25" ht="24" customHeight="1" thickBot="1">
      <c r="A306" s="121"/>
      <c r="B306" s="121"/>
      <c r="C306" s="89" t="s">
        <v>588</v>
      </c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</row>
    <row r="307" spans="1:25" ht="24" customHeight="1">
      <c r="A307" s="181" t="s">
        <v>807</v>
      </c>
      <c r="B307" s="182">
        <v>230</v>
      </c>
      <c r="C307" s="182">
        <v>3631</v>
      </c>
      <c r="D307" s="182">
        <v>6121</v>
      </c>
      <c r="E307" s="183">
        <v>1</v>
      </c>
      <c r="F307" s="183">
        <v>4368000000</v>
      </c>
      <c r="G307" s="184" t="s">
        <v>5</v>
      </c>
      <c r="H307" s="184" t="s">
        <v>808</v>
      </c>
      <c r="I307" s="184" t="s">
        <v>21</v>
      </c>
      <c r="J307" s="184">
        <v>400</v>
      </c>
      <c r="K307" s="184" t="s">
        <v>342</v>
      </c>
      <c r="L307" s="183">
        <v>2019</v>
      </c>
      <c r="M307" s="183">
        <v>2021</v>
      </c>
      <c r="N307" s="185">
        <v>0</v>
      </c>
      <c r="O307" s="185">
        <v>646410</v>
      </c>
      <c r="P307" s="185">
        <v>0</v>
      </c>
      <c r="Q307" s="185">
        <v>146410</v>
      </c>
      <c r="R307" s="185">
        <v>500000</v>
      </c>
      <c r="S307" s="183"/>
      <c r="T307" s="185">
        <v>0</v>
      </c>
      <c r="U307" s="185">
        <v>500000</v>
      </c>
      <c r="V307" s="185">
        <v>0</v>
      </c>
      <c r="W307" s="185">
        <v>0</v>
      </c>
      <c r="X307" s="185">
        <v>0</v>
      </c>
      <c r="Y307" s="186">
        <v>0</v>
      </c>
    </row>
    <row r="308" spans="1:25" s="82" customFormat="1" ht="24" customHeight="1">
      <c r="A308" s="197" t="s">
        <v>171</v>
      </c>
      <c r="B308" s="171">
        <v>230</v>
      </c>
      <c r="C308" s="171">
        <v>3631</v>
      </c>
      <c r="D308" s="171">
        <v>6121</v>
      </c>
      <c r="E308" s="172">
        <v>2</v>
      </c>
      <c r="F308" s="172">
        <v>4098000000</v>
      </c>
      <c r="G308" s="173" t="s">
        <v>5</v>
      </c>
      <c r="H308" s="173" t="s">
        <v>289</v>
      </c>
      <c r="I308" s="173" t="s">
        <v>18</v>
      </c>
      <c r="J308" s="173">
        <v>400</v>
      </c>
      <c r="K308" s="173" t="s">
        <v>342</v>
      </c>
      <c r="L308" s="172">
        <v>2019</v>
      </c>
      <c r="M308" s="172">
        <v>2024</v>
      </c>
      <c r="N308" s="174">
        <v>0</v>
      </c>
      <c r="O308" s="174">
        <v>4990000</v>
      </c>
      <c r="P308" s="174">
        <v>1490000</v>
      </c>
      <c r="Q308" s="174">
        <v>500000</v>
      </c>
      <c r="R308" s="174">
        <v>1500000</v>
      </c>
      <c r="S308" s="172"/>
      <c r="T308" s="174">
        <v>1000000</v>
      </c>
      <c r="U308" s="174">
        <v>500000</v>
      </c>
      <c r="V308" s="174">
        <v>0</v>
      </c>
      <c r="W308" s="174">
        <v>0</v>
      </c>
      <c r="X308" s="174">
        <v>0</v>
      </c>
      <c r="Y308" s="198">
        <v>0</v>
      </c>
    </row>
    <row r="309" spans="1:25" ht="24" customHeight="1">
      <c r="A309" s="197" t="s">
        <v>170</v>
      </c>
      <c r="B309" s="171">
        <v>230</v>
      </c>
      <c r="C309" s="171">
        <v>3631</v>
      </c>
      <c r="D309" s="171">
        <v>6121</v>
      </c>
      <c r="E309" s="172">
        <v>2</v>
      </c>
      <c r="F309" s="172">
        <v>4042000000</v>
      </c>
      <c r="G309" s="173" t="s">
        <v>5</v>
      </c>
      <c r="H309" s="173" t="s">
        <v>343</v>
      </c>
      <c r="I309" s="173" t="s">
        <v>18</v>
      </c>
      <c r="J309" s="173">
        <v>400</v>
      </c>
      <c r="K309" s="173" t="s">
        <v>342</v>
      </c>
      <c r="L309" s="172">
        <v>2019</v>
      </c>
      <c r="M309" s="172">
        <v>2024</v>
      </c>
      <c r="N309" s="174">
        <v>0</v>
      </c>
      <c r="O309" s="174">
        <v>30687000</v>
      </c>
      <c r="P309" s="174">
        <v>1250000</v>
      </c>
      <c r="Q309" s="174">
        <v>2000000</v>
      </c>
      <c r="R309" s="174">
        <v>3897000</v>
      </c>
      <c r="S309" s="172"/>
      <c r="T309" s="174">
        <v>397000</v>
      </c>
      <c r="U309" s="174">
        <v>3500000</v>
      </c>
      <c r="V309" s="174">
        <v>0</v>
      </c>
      <c r="W309" s="174">
        <v>0</v>
      </c>
      <c r="X309" s="174">
        <v>0</v>
      </c>
      <c r="Y309" s="198">
        <v>0</v>
      </c>
    </row>
    <row r="310" spans="1:25" ht="24" customHeight="1">
      <c r="A310" s="187" t="s">
        <v>809</v>
      </c>
      <c r="B310" s="163">
        <v>230</v>
      </c>
      <c r="C310" s="163">
        <v>3631</v>
      </c>
      <c r="D310" s="163">
        <v>6121</v>
      </c>
      <c r="E310" s="164">
        <v>1</v>
      </c>
      <c r="F310" s="164">
        <v>4369000000</v>
      </c>
      <c r="G310" s="165" t="s">
        <v>5</v>
      </c>
      <c r="H310" s="165" t="s">
        <v>810</v>
      </c>
      <c r="I310" s="165" t="s">
        <v>10</v>
      </c>
      <c r="J310" s="165">
        <v>400</v>
      </c>
      <c r="K310" s="165" t="s">
        <v>342</v>
      </c>
      <c r="L310" s="164">
        <v>2020</v>
      </c>
      <c r="M310" s="164">
        <v>2021</v>
      </c>
      <c r="N310" s="166">
        <v>0</v>
      </c>
      <c r="O310" s="166">
        <v>2151000</v>
      </c>
      <c r="P310" s="166">
        <v>0</v>
      </c>
      <c r="Q310" s="166">
        <v>0</v>
      </c>
      <c r="R310" s="166">
        <v>2151000</v>
      </c>
      <c r="S310" s="164"/>
      <c r="T310" s="166">
        <v>0</v>
      </c>
      <c r="U310" s="166">
        <v>2151000</v>
      </c>
      <c r="V310" s="166">
        <v>0</v>
      </c>
      <c r="W310" s="166">
        <v>0</v>
      </c>
      <c r="X310" s="166">
        <v>0</v>
      </c>
      <c r="Y310" s="188">
        <v>0</v>
      </c>
    </row>
    <row r="311" spans="1:25" ht="24" customHeight="1">
      <c r="A311" s="187" t="s">
        <v>246</v>
      </c>
      <c r="B311" s="163">
        <v>230</v>
      </c>
      <c r="C311" s="163">
        <v>3631</v>
      </c>
      <c r="D311" s="163">
        <v>6121</v>
      </c>
      <c r="E311" s="164">
        <v>1</v>
      </c>
      <c r="F311" s="164">
        <v>4358000000</v>
      </c>
      <c r="G311" s="165" t="s">
        <v>5</v>
      </c>
      <c r="H311" s="165" t="s">
        <v>349</v>
      </c>
      <c r="I311" s="165" t="s">
        <v>21</v>
      </c>
      <c r="J311" s="165">
        <v>400</v>
      </c>
      <c r="K311" s="165" t="s">
        <v>342</v>
      </c>
      <c r="L311" s="164">
        <v>2018</v>
      </c>
      <c r="M311" s="164">
        <v>2021</v>
      </c>
      <c r="N311" s="166">
        <v>0</v>
      </c>
      <c r="O311" s="166">
        <v>1077347</v>
      </c>
      <c r="P311" s="166">
        <v>182347</v>
      </c>
      <c r="Q311" s="166">
        <v>800000</v>
      </c>
      <c r="R311" s="166">
        <v>95000</v>
      </c>
      <c r="S311" s="164"/>
      <c r="T311" s="166">
        <v>95000</v>
      </c>
      <c r="U311" s="166">
        <v>0</v>
      </c>
      <c r="V311" s="166">
        <v>0</v>
      </c>
      <c r="W311" s="166">
        <v>0</v>
      </c>
      <c r="X311" s="166">
        <v>0</v>
      </c>
      <c r="Y311" s="188">
        <v>0</v>
      </c>
    </row>
    <row r="312" spans="1:25" ht="24" customHeight="1">
      <c r="A312" s="187" t="s">
        <v>811</v>
      </c>
      <c r="B312" s="163">
        <v>230</v>
      </c>
      <c r="C312" s="163">
        <v>3631</v>
      </c>
      <c r="D312" s="163">
        <v>6121</v>
      </c>
      <c r="E312" s="164">
        <v>1</v>
      </c>
      <c r="F312" s="164">
        <v>4370000000</v>
      </c>
      <c r="G312" s="165" t="s">
        <v>5</v>
      </c>
      <c r="H312" s="165" t="s">
        <v>812</v>
      </c>
      <c r="I312" s="165" t="s">
        <v>25</v>
      </c>
      <c r="J312" s="165">
        <v>400</v>
      </c>
      <c r="K312" s="165" t="s">
        <v>342</v>
      </c>
      <c r="L312" s="164">
        <v>2016</v>
      </c>
      <c r="M312" s="164">
        <v>2021</v>
      </c>
      <c r="N312" s="166">
        <v>0</v>
      </c>
      <c r="O312" s="166">
        <v>4746417</v>
      </c>
      <c r="P312" s="166">
        <v>180472</v>
      </c>
      <c r="Q312" s="166">
        <v>65945</v>
      </c>
      <c r="R312" s="166">
        <v>4500000</v>
      </c>
      <c r="S312" s="164"/>
      <c r="T312" s="166">
        <v>0</v>
      </c>
      <c r="U312" s="166">
        <v>4500000</v>
      </c>
      <c r="V312" s="166">
        <v>0</v>
      </c>
      <c r="W312" s="166">
        <v>0</v>
      </c>
      <c r="X312" s="166">
        <v>0</v>
      </c>
      <c r="Y312" s="188">
        <v>0</v>
      </c>
    </row>
    <row r="313" spans="1:25" ht="24" customHeight="1">
      <c r="A313" s="187" t="s">
        <v>1081</v>
      </c>
      <c r="B313" s="163">
        <v>230</v>
      </c>
      <c r="C313" s="163">
        <v>3631</v>
      </c>
      <c r="D313" s="163">
        <v>6121</v>
      </c>
      <c r="E313" s="164">
        <v>1</v>
      </c>
      <c r="F313" s="164">
        <v>4351000000</v>
      </c>
      <c r="G313" s="165" t="s">
        <v>5</v>
      </c>
      <c r="H313" s="165" t="s">
        <v>1082</v>
      </c>
      <c r="I313" s="165" t="s">
        <v>29</v>
      </c>
      <c r="J313" s="165">
        <v>400</v>
      </c>
      <c r="K313" s="165" t="s">
        <v>342</v>
      </c>
      <c r="L313" s="164">
        <v>2018</v>
      </c>
      <c r="M313" s="164">
        <v>2021</v>
      </c>
      <c r="N313" s="166">
        <v>0</v>
      </c>
      <c r="O313" s="166">
        <v>4363400</v>
      </c>
      <c r="P313" s="166">
        <v>3882400</v>
      </c>
      <c r="Q313" s="166">
        <v>461000</v>
      </c>
      <c r="R313" s="166">
        <v>20000</v>
      </c>
      <c r="S313" s="164"/>
      <c r="T313" s="166">
        <v>20000</v>
      </c>
      <c r="U313" s="166">
        <v>0</v>
      </c>
      <c r="V313" s="166">
        <v>0</v>
      </c>
      <c r="W313" s="166">
        <v>0</v>
      </c>
      <c r="X313" s="166">
        <v>0</v>
      </c>
      <c r="Y313" s="188">
        <v>0</v>
      </c>
    </row>
    <row r="314" spans="1:25" ht="24" customHeight="1">
      <c r="A314" s="187" t="s">
        <v>813</v>
      </c>
      <c r="B314" s="163">
        <v>230</v>
      </c>
      <c r="C314" s="163">
        <v>3631</v>
      </c>
      <c r="D314" s="163">
        <v>6121</v>
      </c>
      <c r="E314" s="164">
        <v>1</v>
      </c>
      <c r="F314" s="164">
        <v>4371000000</v>
      </c>
      <c r="G314" s="165" t="s">
        <v>5</v>
      </c>
      <c r="H314" s="165" t="s">
        <v>814</v>
      </c>
      <c r="I314" s="165" t="s">
        <v>10</v>
      </c>
      <c r="J314" s="165">
        <v>400</v>
      </c>
      <c r="K314" s="165" t="s">
        <v>342</v>
      </c>
      <c r="L314" s="164">
        <v>2019</v>
      </c>
      <c r="M314" s="164">
        <v>2021</v>
      </c>
      <c r="N314" s="166">
        <v>0</v>
      </c>
      <c r="O314" s="166">
        <v>1246410</v>
      </c>
      <c r="P314" s="166">
        <v>0</v>
      </c>
      <c r="Q314" s="166">
        <v>146410</v>
      </c>
      <c r="R314" s="166">
        <v>1100000</v>
      </c>
      <c r="S314" s="164"/>
      <c r="T314" s="166">
        <v>0</v>
      </c>
      <c r="U314" s="166">
        <v>1100000</v>
      </c>
      <c r="V314" s="166">
        <v>0</v>
      </c>
      <c r="W314" s="166">
        <v>0</v>
      </c>
      <c r="X314" s="166">
        <v>0</v>
      </c>
      <c r="Y314" s="188">
        <v>0</v>
      </c>
    </row>
    <row r="315" spans="1:25" ht="24" customHeight="1">
      <c r="A315" s="342" t="s">
        <v>815</v>
      </c>
      <c r="B315" s="317">
        <v>230</v>
      </c>
      <c r="C315" s="317">
        <v>3631</v>
      </c>
      <c r="D315" s="317">
        <v>6121</v>
      </c>
      <c r="E315" s="318">
        <v>2</v>
      </c>
      <c r="F315" s="318">
        <v>4382000000</v>
      </c>
      <c r="G315" s="319" t="s">
        <v>5</v>
      </c>
      <c r="H315" s="319" t="s">
        <v>816</v>
      </c>
      <c r="I315" s="319" t="s">
        <v>10</v>
      </c>
      <c r="J315" s="319">
        <v>400</v>
      </c>
      <c r="K315" s="319" t="s">
        <v>342</v>
      </c>
      <c r="L315" s="318">
        <v>2019</v>
      </c>
      <c r="M315" s="318">
        <v>2021</v>
      </c>
      <c r="N315" s="320">
        <v>0</v>
      </c>
      <c r="O315" s="320">
        <v>7205700</v>
      </c>
      <c r="P315" s="320">
        <v>0</v>
      </c>
      <c r="Q315" s="320">
        <v>205700</v>
      </c>
      <c r="R315" s="320">
        <v>7000000</v>
      </c>
      <c r="S315" s="318"/>
      <c r="T315" s="320">
        <v>0</v>
      </c>
      <c r="U315" s="320">
        <v>0</v>
      </c>
      <c r="V315" s="320">
        <v>7000000</v>
      </c>
      <c r="W315" s="320">
        <v>0</v>
      </c>
      <c r="X315" s="320">
        <v>0</v>
      </c>
      <c r="Y315" s="343">
        <v>0</v>
      </c>
    </row>
    <row r="316" spans="1:25" ht="24" customHeight="1">
      <c r="A316" s="187" t="s">
        <v>1085</v>
      </c>
      <c r="B316" s="163">
        <v>230</v>
      </c>
      <c r="C316" s="163">
        <v>3631</v>
      </c>
      <c r="D316" s="163">
        <v>6121</v>
      </c>
      <c r="E316" s="164">
        <v>1</v>
      </c>
      <c r="F316" s="164">
        <v>4354000000</v>
      </c>
      <c r="G316" s="165" t="s">
        <v>5</v>
      </c>
      <c r="H316" s="165" t="s">
        <v>1086</v>
      </c>
      <c r="I316" s="165" t="s">
        <v>6</v>
      </c>
      <c r="J316" s="165">
        <v>400</v>
      </c>
      <c r="K316" s="165" t="s">
        <v>342</v>
      </c>
      <c r="L316" s="164">
        <v>2017</v>
      </c>
      <c r="M316" s="164">
        <v>2021</v>
      </c>
      <c r="N316" s="166">
        <v>0</v>
      </c>
      <c r="O316" s="166">
        <v>443482</v>
      </c>
      <c r="P316" s="166">
        <v>53482</v>
      </c>
      <c r="Q316" s="166">
        <v>380000</v>
      </c>
      <c r="R316" s="166">
        <v>10000</v>
      </c>
      <c r="S316" s="164"/>
      <c r="T316" s="166">
        <v>10000</v>
      </c>
      <c r="U316" s="166">
        <v>0</v>
      </c>
      <c r="V316" s="166">
        <v>0</v>
      </c>
      <c r="W316" s="166">
        <v>0</v>
      </c>
      <c r="X316" s="166">
        <v>0</v>
      </c>
      <c r="Y316" s="188">
        <v>0</v>
      </c>
    </row>
    <row r="317" spans="1:25" ht="24" customHeight="1">
      <c r="A317" s="187" t="s">
        <v>817</v>
      </c>
      <c r="B317" s="163">
        <v>230</v>
      </c>
      <c r="C317" s="163">
        <v>3631</v>
      </c>
      <c r="D317" s="163">
        <v>6121</v>
      </c>
      <c r="E317" s="164">
        <v>1</v>
      </c>
      <c r="F317" s="164">
        <v>4372000000</v>
      </c>
      <c r="G317" s="165" t="s">
        <v>5</v>
      </c>
      <c r="H317" s="165" t="s">
        <v>818</v>
      </c>
      <c r="I317" s="165" t="s">
        <v>15</v>
      </c>
      <c r="J317" s="165">
        <v>400</v>
      </c>
      <c r="K317" s="165" t="s">
        <v>342</v>
      </c>
      <c r="L317" s="164">
        <v>2019</v>
      </c>
      <c r="M317" s="164">
        <v>2021</v>
      </c>
      <c r="N317" s="166">
        <v>0</v>
      </c>
      <c r="O317" s="166">
        <v>7210540</v>
      </c>
      <c r="P317" s="166">
        <v>0</v>
      </c>
      <c r="Q317" s="166">
        <v>210540</v>
      </c>
      <c r="R317" s="166">
        <v>7000000</v>
      </c>
      <c r="S317" s="164"/>
      <c r="T317" s="166">
        <v>0</v>
      </c>
      <c r="U317" s="166">
        <v>7000000</v>
      </c>
      <c r="V317" s="166">
        <v>0</v>
      </c>
      <c r="W317" s="166">
        <v>0</v>
      </c>
      <c r="X317" s="166">
        <v>0</v>
      </c>
      <c r="Y317" s="188">
        <v>0</v>
      </c>
    </row>
    <row r="318" spans="1:25" ht="24" customHeight="1">
      <c r="A318" s="187" t="s">
        <v>1087</v>
      </c>
      <c r="B318" s="163">
        <v>230</v>
      </c>
      <c r="C318" s="163">
        <v>3631</v>
      </c>
      <c r="D318" s="163">
        <v>6121</v>
      </c>
      <c r="E318" s="164">
        <v>1</v>
      </c>
      <c r="F318" s="164">
        <v>4356000000</v>
      </c>
      <c r="G318" s="165" t="s">
        <v>5</v>
      </c>
      <c r="H318" s="165" t="s">
        <v>1088</v>
      </c>
      <c r="I318" s="165" t="s">
        <v>29</v>
      </c>
      <c r="J318" s="165">
        <v>400</v>
      </c>
      <c r="K318" s="165" t="s">
        <v>342</v>
      </c>
      <c r="L318" s="164">
        <v>2011</v>
      </c>
      <c r="M318" s="164">
        <v>2021</v>
      </c>
      <c r="N318" s="166">
        <v>0</v>
      </c>
      <c r="O318" s="166">
        <v>5579635</v>
      </c>
      <c r="P318" s="166">
        <v>319635</v>
      </c>
      <c r="Q318" s="166">
        <v>5170000</v>
      </c>
      <c r="R318" s="166">
        <v>90000</v>
      </c>
      <c r="S318" s="164"/>
      <c r="T318" s="166">
        <v>90000</v>
      </c>
      <c r="U318" s="166">
        <v>0</v>
      </c>
      <c r="V318" s="166">
        <v>0</v>
      </c>
      <c r="W318" s="166">
        <v>0</v>
      </c>
      <c r="X318" s="166">
        <v>0</v>
      </c>
      <c r="Y318" s="188">
        <v>0</v>
      </c>
    </row>
    <row r="319" spans="1:25" ht="24" customHeight="1">
      <c r="A319" s="187" t="s">
        <v>819</v>
      </c>
      <c r="B319" s="163">
        <v>230</v>
      </c>
      <c r="C319" s="163">
        <v>3631</v>
      </c>
      <c r="D319" s="163">
        <v>6121</v>
      </c>
      <c r="E319" s="164">
        <v>1</v>
      </c>
      <c r="F319" s="164">
        <v>4373000000</v>
      </c>
      <c r="G319" s="165" t="s">
        <v>5</v>
      </c>
      <c r="H319" s="165" t="s">
        <v>820</v>
      </c>
      <c r="I319" s="165" t="s">
        <v>26</v>
      </c>
      <c r="J319" s="165">
        <v>400</v>
      </c>
      <c r="K319" s="165" t="s">
        <v>342</v>
      </c>
      <c r="L319" s="164">
        <v>2019</v>
      </c>
      <c r="M319" s="164">
        <v>2023</v>
      </c>
      <c r="N319" s="166">
        <v>0</v>
      </c>
      <c r="O319" s="166">
        <v>7972500</v>
      </c>
      <c r="P319" s="166">
        <v>0</v>
      </c>
      <c r="Q319" s="166">
        <v>181500</v>
      </c>
      <c r="R319" s="166">
        <v>91000</v>
      </c>
      <c r="S319" s="164"/>
      <c r="T319" s="166">
        <v>0</v>
      </c>
      <c r="U319" s="166">
        <v>91000</v>
      </c>
      <c r="V319" s="166">
        <v>0</v>
      </c>
      <c r="W319" s="166">
        <v>0</v>
      </c>
      <c r="X319" s="166">
        <v>0</v>
      </c>
      <c r="Y319" s="188">
        <v>0</v>
      </c>
    </row>
    <row r="320" spans="1:25" ht="24" customHeight="1">
      <c r="A320" s="187" t="s">
        <v>821</v>
      </c>
      <c r="B320" s="163">
        <v>230</v>
      </c>
      <c r="C320" s="163">
        <v>3631</v>
      </c>
      <c r="D320" s="163">
        <v>6121</v>
      </c>
      <c r="E320" s="164">
        <v>1</v>
      </c>
      <c r="F320" s="164">
        <v>4374000000</v>
      </c>
      <c r="G320" s="165" t="s">
        <v>5</v>
      </c>
      <c r="H320" s="165" t="s">
        <v>822</v>
      </c>
      <c r="I320" s="165" t="s">
        <v>26</v>
      </c>
      <c r="J320" s="165">
        <v>400</v>
      </c>
      <c r="K320" s="165" t="s">
        <v>342</v>
      </c>
      <c r="L320" s="164">
        <v>2019</v>
      </c>
      <c r="M320" s="164">
        <v>2021</v>
      </c>
      <c r="N320" s="166">
        <v>0</v>
      </c>
      <c r="O320" s="166">
        <v>406144</v>
      </c>
      <c r="P320" s="166">
        <v>0</v>
      </c>
      <c r="Q320" s="166">
        <v>56144</v>
      </c>
      <c r="R320" s="166">
        <v>350000</v>
      </c>
      <c r="S320" s="164"/>
      <c r="T320" s="166">
        <v>0</v>
      </c>
      <c r="U320" s="166">
        <v>350000</v>
      </c>
      <c r="V320" s="166">
        <v>0</v>
      </c>
      <c r="W320" s="166">
        <v>0</v>
      </c>
      <c r="X320" s="166">
        <v>0</v>
      </c>
      <c r="Y320" s="188">
        <v>0</v>
      </c>
    </row>
    <row r="321" spans="1:25" ht="24" customHeight="1">
      <c r="A321" s="187" t="s">
        <v>1097</v>
      </c>
      <c r="B321" s="163">
        <v>230</v>
      </c>
      <c r="C321" s="163">
        <v>3631</v>
      </c>
      <c r="D321" s="163">
        <v>6121</v>
      </c>
      <c r="E321" s="164">
        <v>1</v>
      </c>
      <c r="F321" s="164">
        <v>4367000000</v>
      </c>
      <c r="G321" s="165" t="s">
        <v>5</v>
      </c>
      <c r="H321" s="165" t="s">
        <v>1098</v>
      </c>
      <c r="I321" s="165" t="s">
        <v>10</v>
      </c>
      <c r="J321" s="165">
        <v>400</v>
      </c>
      <c r="K321" s="165" t="s">
        <v>342</v>
      </c>
      <c r="L321" s="164">
        <v>2018</v>
      </c>
      <c r="M321" s="164">
        <v>2021</v>
      </c>
      <c r="N321" s="166">
        <v>0</v>
      </c>
      <c r="O321" s="166">
        <v>682034</v>
      </c>
      <c r="P321" s="166">
        <v>67034</v>
      </c>
      <c r="Q321" s="166">
        <v>600000</v>
      </c>
      <c r="R321" s="166">
        <v>15000</v>
      </c>
      <c r="S321" s="164"/>
      <c r="T321" s="166">
        <v>15000</v>
      </c>
      <c r="U321" s="166">
        <v>0</v>
      </c>
      <c r="V321" s="166">
        <v>0</v>
      </c>
      <c r="W321" s="166">
        <v>0</v>
      </c>
      <c r="X321" s="166">
        <v>0</v>
      </c>
      <c r="Y321" s="188">
        <v>0</v>
      </c>
    </row>
    <row r="322" spans="1:25" ht="24" customHeight="1">
      <c r="A322" s="187" t="s">
        <v>823</v>
      </c>
      <c r="B322" s="163">
        <v>230</v>
      </c>
      <c r="C322" s="163">
        <v>3631</v>
      </c>
      <c r="D322" s="163">
        <v>6121</v>
      </c>
      <c r="E322" s="164">
        <v>1</v>
      </c>
      <c r="F322" s="164">
        <v>4375000000</v>
      </c>
      <c r="G322" s="165" t="s">
        <v>5</v>
      </c>
      <c r="H322" s="165" t="s">
        <v>824</v>
      </c>
      <c r="I322" s="165" t="s">
        <v>15</v>
      </c>
      <c r="J322" s="165">
        <v>400</v>
      </c>
      <c r="K322" s="165" t="s">
        <v>342</v>
      </c>
      <c r="L322" s="164">
        <v>2020</v>
      </c>
      <c r="M322" s="164">
        <v>2021</v>
      </c>
      <c r="N322" s="166">
        <v>0</v>
      </c>
      <c r="O322" s="166">
        <v>6481000</v>
      </c>
      <c r="P322" s="166">
        <v>0</v>
      </c>
      <c r="Q322" s="166">
        <v>0</v>
      </c>
      <c r="R322" s="166">
        <v>6481000</v>
      </c>
      <c r="S322" s="164"/>
      <c r="T322" s="166">
        <v>0</v>
      </c>
      <c r="U322" s="166">
        <v>6481000</v>
      </c>
      <c r="V322" s="166">
        <v>0</v>
      </c>
      <c r="W322" s="166">
        <v>0</v>
      </c>
      <c r="X322" s="166">
        <v>0</v>
      </c>
      <c r="Y322" s="188">
        <v>0</v>
      </c>
    </row>
    <row r="323" spans="1:25" ht="24" customHeight="1">
      <c r="A323" s="187" t="s">
        <v>825</v>
      </c>
      <c r="B323" s="163">
        <v>230</v>
      </c>
      <c r="C323" s="163">
        <v>3631</v>
      </c>
      <c r="D323" s="163">
        <v>6121</v>
      </c>
      <c r="E323" s="164">
        <v>1</v>
      </c>
      <c r="F323" s="164">
        <v>4376000000</v>
      </c>
      <c r="G323" s="165" t="s">
        <v>5</v>
      </c>
      <c r="H323" s="165" t="s">
        <v>826</v>
      </c>
      <c r="I323" s="165" t="s">
        <v>9</v>
      </c>
      <c r="J323" s="165">
        <v>400</v>
      </c>
      <c r="K323" s="165" t="s">
        <v>342</v>
      </c>
      <c r="L323" s="164">
        <v>2020</v>
      </c>
      <c r="M323" s="164">
        <v>2021</v>
      </c>
      <c r="N323" s="166">
        <v>0</v>
      </c>
      <c r="O323" s="166">
        <v>1400000</v>
      </c>
      <c r="P323" s="166">
        <v>0</v>
      </c>
      <c r="Q323" s="166">
        <v>0</v>
      </c>
      <c r="R323" s="166">
        <v>1400000</v>
      </c>
      <c r="S323" s="164"/>
      <c r="T323" s="166">
        <v>0</v>
      </c>
      <c r="U323" s="166">
        <v>1400000</v>
      </c>
      <c r="V323" s="166">
        <v>0</v>
      </c>
      <c r="W323" s="166">
        <v>0</v>
      </c>
      <c r="X323" s="166">
        <v>0</v>
      </c>
      <c r="Y323" s="188">
        <v>0</v>
      </c>
    </row>
    <row r="324" spans="1:25" ht="24" customHeight="1">
      <c r="A324" s="187" t="s">
        <v>1077</v>
      </c>
      <c r="B324" s="163">
        <v>230</v>
      </c>
      <c r="C324" s="163">
        <v>3631</v>
      </c>
      <c r="D324" s="163">
        <v>6121</v>
      </c>
      <c r="E324" s="164">
        <v>1</v>
      </c>
      <c r="F324" s="164">
        <v>4345000000</v>
      </c>
      <c r="G324" s="165" t="s">
        <v>5</v>
      </c>
      <c r="H324" s="165" t="s">
        <v>1078</v>
      </c>
      <c r="I324" s="165" t="s">
        <v>23</v>
      </c>
      <c r="J324" s="165">
        <v>400</v>
      </c>
      <c r="K324" s="165" t="s">
        <v>342</v>
      </c>
      <c r="L324" s="164">
        <v>2017</v>
      </c>
      <c r="M324" s="164">
        <v>2021</v>
      </c>
      <c r="N324" s="166">
        <v>0</v>
      </c>
      <c r="O324" s="166">
        <v>10541584</v>
      </c>
      <c r="P324" s="166">
        <v>375584</v>
      </c>
      <c r="Q324" s="166">
        <v>7269000</v>
      </c>
      <c r="R324" s="166">
        <v>2897000</v>
      </c>
      <c r="S324" s="164"/>
      <c r="T324" s="166">
        <v>2897000</v>
      </c>
      <c r="U324" s="166">
        <v>0</v>
      </c>
      <c r="V324" s="166">
        <v>0</v>
      </c>
      <c r="W324" s="166">
        <v>0</v>
      </c>
      <c r="X324" s="166">
        <v>0</v>
      </c>
      <c r="Y324" s="188">
        <v>0</v>
      </c>
    </row>
    <row r="325" spans="1:25" ht="24" customHeight="1">
      <c r="A325" s="187" t="s">
        <v>827</v>
      </c>
      <c r="B325" s="163">
        <v>230</v>
      </c>
      <c r="C325" s="163">
        <v>3631</v>
      </c>
      <c r="D325" s="163">
        <v>6121</v>
      </c>
      <c r="E325" s="164">
        <v>1</v>
      </c>
      <c r="F325" s="164">
        <v>4377000000</v>
      </c>
      <c r="G325" s="165" t="s">
        <v>5</v>
      </c>
      <c r="H325" s="165" t="s">
        <v>828</v>
      </c>
      <c r="I325" s="165" t="s">
        <v>23</v>
      </c>
      <c r="J325" s="165">
        <v>400</v>
      </c>
      <c r="K325" s="165" t="s">
        <v>342</v>
      </c>
      <c r="L325" s="164">
        <v>2020</v>
      </c>
      <c r="M325" s="164">
        <v>2021</v>
      </c>
      <c r="N325" s="166">
        <v>0</v>
      </c>
      <c r="O325" s="166">
        <v>3261000</v>
      </c>
      <c r="P325" s="166">
        <v>0</v>
      </c>
      <c r="Q325" s="166">
        <v>0</v>
      </c>
      <c r="R325" s="166">
        <v>3261000</v>
      </c>
      <c r="S325" s="164"/>
      <c r="T325" s="166">
        <v>0</v>
      </c>
      <c r="U325" s="166">
        <v>3261000</v>
      </c>
      <c r="V325" s="166">
        <v>0</v>
      </c>
      <c r="W325" s="166">
        <v>0</v>
      </c>
      <c r="X325" s="166">
        <v>0</v>
      </c>
      <c r="Y325" s="188">
        <v>0</v>
      </c>
    </row>
    <row r="326" spans="1:25" ht="24" customHeight="1">
      <c r="A326" s="187" t="s">
        <v>1091</v>
      </c>
      <c r="B326" s="163">
        <v>230</v>
      </c>
      <c r="C326" s="163">
        <v>3631</v>
      </c>
      <c r="D326" s="163">
        <v>6121</v>
      </c>
      <c r="E326" s="164">
        <v>1</v>
      </c>
      <c r="F326" s="164">
        <v>4360000000</v>
      </c>
      <c r="G326" s="165" t="s">
        <v>5</v>
      </c>
      <c r="H326" s="165" t="s">
        <v>1092</v>
      </c>
      <c r="I326" s="165" t="s">
        <v>6</v>
      </c>
      <c r="J326" s="165">
        <v>400</v>
      </c>
      <c r="K326" s="165" t="s">
        <v>342</v>
      </c>
      <c r="L326" s="164">
        <v>2017</v>
      </c>
      <c r="M326" s="164">
        <v>2021</v>
      </c>
      <c r="N326" s="166">
        <v>0</v>
      </c>
      <c r="O326" s="166">
        <v>1759664</v>
      </c>
      <c r="P326" s="166">
        <v>191664</v>
      </c>
      <c r="Q326" s="166">
        <v>1500000</v>
      </c>
      <c r="R326" s="166">
        <v>68000</v>
      </c>
      <c r="S326" s="164"/>
      <c r="T326" s="166">
        <v>68000</v>
      </c>
      <c r="U326" s="166">
        <v>0</v>
      </c>
      <c r="V326" s="166">
        <v>0</v>
      </c>
      <c r="W326" s="166">
        <v>0</v>
      </c>
      <c r="X326" s="166">
        <v>0</v>
      </c>
      <c r="Y326" s="188">
        <v>0</v>
      </c>
    </row>
    <row r="327" spans="1:25" ht="24" customHeight="1">
      <c r="A327" s="187" t="s">
        <v>249</v>
      </c>
      <c r="B327" s="163">
        <v>230</v>
      </c>
      <c r="C327" s="163">
        <v>3631</v>
      </c>
      <c r="D327" s="163">
        <v>6121</v>
      </c>
      <c r="E327" s="164">
        <v>1</v>
      </c>
      <c r="F327" s="164">
        <v>4365000000</v>
      </c>
      <c r="G327" s="165" t="s">
        <v>5</v>
      </c>
      <c r="H327" s="165" t="s">
        <v>389</v>
      </c>
      <c r="I327" s="165" t="s">
        <v>15</v>
      </c>
      <c r="J327" s="165">
        <v>400</v>
      </c>
      <c r="K327" s="165" t="s">
        <v>342</v>
      </c>
      <c r="L327" s="164">
        <v>2017</v>
      </c>
      <c r="M327" s="164">
        <v>2021</v>
      </c>
      <c r="N327" s="166">
        <v>0</v>
      </c>
      <c r="O327" s="166">
        <v>4898702</v>
      </c>
      <c r="P327" s="166">
        <v>249502</v>
      </c>
      <c r="Q327" s="166">
        <v>2724200</v>
      </c>
      <c r="R327" s="166">
        <v>1925000</v>
      </c>
      <c r="S327" s="164"/>
      <c r="T327" s="166">
        <v>1925000</v>
      </c>
      <c r="U327" s="166">
        <v>0</v>
      </c>
      <c r="V327" s="166">
        <v>0</v>
      </c>
      <c r="W327" s="166">
        <v>0</v>
      </c>
      <c r="X327" s="166">
        <v>0</v>
      </c>
      <c r="Y327" s="188">
        <v>0</v>
      </c>
    </row>
    <row r="328" spans="1:25" ht="24" customHeight="1">
      <c r="A328" s="187" t="s">
        <v>1083</v>
      </c>
      <c r="B328" s="163">
        <v>230</v>
      </c>
      <c r="C328" s="163">
        <v>3631</v>
      </c>
      <c r="D328" s="163">
        <v>6121</v>
      </c>
      <c r="E328" s="164">
        <v>1</v>
      </c>
      <c r="F328" s="164">
        <v>4352000000</v>
      </c>
      <c r="G328" s="165" t="s">
        <v>5</v>
      </c>
      <c r="H328" s="165" t="s">
        <v>1084</v>
      </c>
      <c r="I328" s="165" t="s">
        <v>15</v>
      </c>
      <c r="J328" s="165">
        <v>400</v>
      </c>
      <c r="K328" s="165" t="s">
        <v>342</v>
      </c>
      <c r="L328" s="164">
        <v>2010</v>
      </c>
      <c r="M328" s="164">
        <v>2021</v>
      </c>
      <c r="N328" s="166">
        <v>0</v>
      </c>
      <c r="O328" s="166">
        <v>7909640</v>
      </c>
      <c r="P328" s="166">
        <v>549640</v>
      </c>
      <c r="Q328" s="166">
        <v>7310000</v>
      </c>
      <c r="R328" s="166">
        <v>50000</v>
      </c>
      <c r="S328" s="164"/>
      <c r="T328" s="166">
        <v>50000</v>
      </c>
      <c r="U328" s="166">
        <v>0</v>
      </c>
      <c r="V328" s="166">
        <v>0</v>
      </c>
      <c r="W328" s="166">
        <v>0</v>
      </c>
      <c r="X328" s="166">
        <v>0</v>
      </c>
      <c r="Y328" s="188">
        <v>0</v>
      </c>
    </row>
    <row r="329" spans="1:25" ht="24" customHeight="1">
      <c r="A329" s="187" t="s">
        <v>180</v>
      </c>
      <c r="B329" s="163">
        <v>230</v>
      </c>
      <c r="C329" s="163">
        <v>3631</v>
      </c>
      <c r="D329" s="163">
        <v>6121</v>
      </c>
      <c r="E329" s="164">
        <v>1</v>
      </c>
      <c r="F329" s="164">
        <v>4348000000</v>
      </c>
      <c r="G329" s="165" t="s">
        <v>5</v>
      </c>
      <c r="H329" s="165" t="s">
        <v>829</v>
      </c>
      <c r="I329" s="165" t="s">
        <v>21</v>
      </c>
      <c r="J329" s="165">
        <v>400</v>
      </c>
      <c r="K329" s="165" t="s">
        <v>342</v>
      </c>
      <c r="L329" s="164">
        <v>2018</v>
      </c>
      <c r="M329" s="164">
        <v>2021</v>
      </c>
      <c r="N329" s="166">
        <v>0</v>
      </c>
      <c r="O329" s="166">
        <v>1264673</v>
      </c>
      <c r="P329" s="166">
        <v>134673</v>
      </c>
      <c r="Q329" s="166">
        <v>800000</v>
      </c>
      <c r="R329" s="166">
        <v>330000</v>
      </c>
      <c r="S329" s="164"/>
      <c r="T329" s="166">
        <v>330000</v>
      </c>
      <c r="U329" s="166">
        <v>0</v>
      </c>
      <c r="V329" s="166">
        <v>0</v>
      </c>
      <c r="W329" s="166">
        <v>0</v>
      </c>
      <c r="X329" s="166">
        <v>0</v>
      </c>
      <c r="Y329" s="188">
        <v>0</v>
      </c>
    </row>
    <row r="330" spans="1:25" ht="24" customHeight="1">
      <c r="A330" s="187" t="s">
        <v>1095</v>
      </c>
      <c r="B330" s="163">
        <v>230</v>
      </c>
      <c r="C330" s="163">
        <v>3631</v>
      </c>
      <c r="D330" s="163">
        <v>6121</v>
      </c>
      <c r="E330" s="164">
        <v>1</v>
      </c>
      <c r="F330" s="164">
        <v>4366000000</v>
      </c>
      <c r="G330" s="165" t="s">
        <v>5</v>
      </c>
      <c r="H330" s="165" t="s">
        <v>1096</v>
      </c>
      <c r="I330" s="165" t="s">
        <v>928</v>
      </c>
      <c r="J330" s="165">
        <v>400</v>
      </c>
      <c r="K330" s="165" t="s">
        <v>342</v>
      </c>
      <c r="L330" s="164">
        <v>2018</v>
      </c>
      <c r="M330" s="164">
        <v>2021</v>
      </c>
      <c r="N330" s="166">
        <v>0</v>
      </c>
      <c r="O330" s="166">
        <v>918442</v>
      </c>
      <c r="P330" s="166">
        <v>128442</v>
      </c>
      <c r="Q330" s="166">
        <v>740000</v>
      </c>
      <c r="R330" s="166">
        <v>50000</v>
      </c>
      <c r="S330" s="164"/>
      <c r="T330" s="166">
        <v>50000</v>
      </c>
      <c r="U330" s="166">
        <v>0</v>
      </c>
      <c r="V330" s="166">
        <v>0</v>
      </c>
      <c r="W330" s="166">
        <v>0</v>
      </c>
      <c r="X330" s="166">
        <v>0</v>
      </c>
      <c r="Y330" s="188">
        <v>0</v>
      </c>
    </row>
    <row r="331" spans="1:25" ht="24" customHeight="1">
      <c r="A331" s="187" t="s">
        <v>1079</v>
      </c>
      <c r="B331" s="163">
        <v>230</v>
      </c>
      <c r="C331" s="163">
        <v>3631</v>
      </c>
      <c r="D331" s="163">
        <v>6121</v>
      </c>
      <c r="E331" s="164">
        <v>1</v>
      </c>
      <c r="F331" s="164">
        <v>4346000000</v>
      </c>
      <c r="G331" s="165" t="s">
        <v>5</v>
      </c>
      <c r="H331" s="165" t="s">
        <v>1080</v>
      </c>
      <c r="I331" s="165" t="s">
        <v>23</v>
      </c>
      <c r="J331" s="165">
        <v>400</v>
      </c>
      <c r="K331" s="165" t="s">
        <v>342</v>
      </c>
      <c r="L331" s="164">
        <v>2017</v>
      </c>
      <c r="M331" s="164">
        <v>2021</v>
      </c>
      <c r="N331" s="166">
        <v>0</v>
      </c>
      <c r="O331" s="166">
        <v>7374474</v>
      </c>
      <c r="P331" s="166">
        <v>6548474</v>
      </c>
      <c r="Q331" s="166">
        <v>796000</v>
      </c>
      <c r="R331" s="166">
        <v>30000</v>
      </c>
      <c r="S331" s="164"/>
      <c r="T331" s="166">
        <v>30000</v>
      </c>
      <c r="U331" s="166">
        <v>0</v>
      </c>
      <c r="V331" s="166">
        <v>0</v>
      </c>
      <c r="W331" s="166">
        <v>0</v>
      </c>
      <c r="X331" s="166">
        <v>0</v>
      </c>
      <c r="Y331" s="188">
        <v>0</v>
      </c>
    </row>
    <row r="332" spans="1:25" ht="24" customHeight="1">
      <c r="A332" s="187" t="s">
        <v>830</v>
      </c>
      <c r="B332" s="163">
        <v>230</v>
      </c>
      <c r="C332" s="163">
        <v>3631</v>
      </c>
      <c r="D332" s="163">
        <v>6121</v>
      </c>
      <c r="E332" s="164">
        <v>1</v>
      </c>
      <c r="F332" s="164">
        <v>4378000000</v>
      </c>
      <c r="G332" s="165" t="s">
        <v>5</v>
      </c>
      <c r="H332" s="165" t="s">
        <v>831</v>
      </c>
      <c r="I332" s="165" t="s">
        <v>29</v>
      </c>
      <c r="J332" s="165">
        <v>400</v>
      </c>
      <c r="K332" s="165" t="s">
        <v>342</v>
      </c>
      <c r="L332" s="164">
        <v>2020</v>
      </c>
      <c r="M332" s="164">
        <v>2021</v>
      </c>
      <c r="N332" s="166">
        <v>0</v>
      </c>
      <c r="O332" s="166">
        <v>1650000</v>
      </c>
      <c r="P332" s="166">
        <v>0</v>
      </c>
      <c r="Q332" s="166">
        <v>0</v>
      </c>
      <c r="R332" s="166">
        <v>1650000</v>
      </c>
      <c r="S332" s="164"/>
      <c r="T332" s="166">
        <v>0</v>
      </c>
      <c r="U332" s="166">
        <v>1650000</v>
      </c>
      <c r="V332" s="166">
        <v>0</v>
      </c>
      <c r="W332" s="166">
        <v>0</v>
      </c>
      <c r="X332" s="166">
        <v>0</v>
      </c>
      <c r="Y332" s="188">
        <v>0</v>
      </c>
    </row>
    <row r="333" spans="1:25" ht="24" customHeight="1">
      <c r="A333" s="187" t="s">
        <v>832</v>
      </c>
      <c r="B333" s="163">
        <v>230</v>
      </c>
      <c r="C333" s="163">
        <v>3631</v>
      </c>
      <c r="D333" s="163">
        <v>6121</v>
      </c>
      <c r="E333" s="164">
        <v>1</v>
      </c>
      <c r="F333" s="164">
        <v>4379000000</v>
      </c>
      <c r="G333" s="165" t="s">
        <v>5</v>
      </c>
      <c r="H333" s="165" t="s">
        <v>833</v>
      </c>
      <c r="I333" s="165" t="s">
        <v>15</v>
      </c>
      <c r="J333" s="165">
        <v>400</v>
      </c>
      <c r="K333" s="165" t="s">
        <v>342</v>
      </c>
      <c r="L333" s="164">
        <v>2019</v>
      </c>
      <c r="M333" s="164">
        <v>2023</v>
      </c>
      <c r="N333" s="166">
        <v>0</v>
      </c>
      <c r="O333" s="166">
        <v>9232090</v>
      </c>
      <c r="P333" s="166">
        <v>0</v>
      </c>
      <c r="Q333" s="166">
        <v>156090</v>
      </c>
      <c r="R333" s="166">
        <v>76000</v>
      </c>
      <c r="S333" s="164"/>
      <c r="T333" s="166">
        <v>0</v>
      </c>
      <c r="U333" s="166">
        <v>76000</v>
      </c>
      <c r="V333" s="166">
        <v>0</v>
      </c>
      <c r="W333" s="166">
        <v>0</v>
      </c>
      <c r="X333" s="166">
        <v>0</v>
      </c>
      <c r="Y333" s="188">
        <v>0</v>
      </c>
    </row>
    <row r="334" spans="1:25" ht="24" customHeight="1">
      <c r="A334" s="187" t="s">
        <v>834</v>
      </c>
      <c r="B334" s="163">
        <v>230</v>
      </c>
      <c r="C334" s="163">
        <v>3631</v>
      </c>
      <c r="D334" s="163">
        <v>6121</v>
      </c>
      <c r="E334" s="164">
        <v>1</v>
      </c>
      <c r="F334" s="164">
        <v>4380000000</v>
      </c>
      <c r="G334" s="165" t="s">
        <v>5</v>
      </c>
      <c r="H334" s="165" t="s">
        <v>835</v>
      </c>
      <c r="I334" s="165" t="s">
        <v>29</v>
      </c>
      <c r="J334" s="165">
        <v>400</v>
      </c>
      <c r="K334" s="165" t="s">
        <v>342</v>
      </c>
      <c r="L334" s="164">
        <v>2019</v>
      </c>
      <c r="M334" s="164">
        <v>2023</v>
      </c>
      <c r="N334" s="166">
        <v>0</v>
      </c>
      <c r="O334" s="166">
        <v>9277920</v>
      </c>
      <c r="P334" s="166">
        <v>0</v>
      </c>
      <c r="Q334" s="166">
        <v>183920</v>
      </c>
      <c r="R334" s="166">
        <v>94000</v>
      </c>
      <c r="S334" s="164"/>
      <c r="T334" s="166">
        <v>0</v>
      </c>
      <c r="U334" s="166">
        <v>94000</v>
      </c>
      <c r="V334" s="166">
        <v>0</v>
      </c>
      <c r="W334" s="166">
        <v>0</v>
      </c>
      <c r="X334" s="166">
        <v>0</v>
      </c>
      <c r="Y334" s="188">
        <v>0</v>
      </c>
    </row>
    <row r="335" spans="1:25" ht="24" customHeight="1">
      <c r="A335" s="187" t="s">
        <v>836</v>
      </c>
      <c r="B335" s="163">
        <v>230</v>
      </c>
      <c r="C335" s="163">
        <v>3631</v>
      </c>
      <c r="D335" s="163">
        <v>6121</v>
      </c>
      <c r="E335" s="164">
        <v>1</v>
      </c>
      <c r="F335" s="164">
        <v>4381000000</v>
      </c>
      <c r="G335" s="165" t="s">
        <v>5</v>
      </c>
      <c r="H335" s="165" t="s">
        <v>837</v>
      </c>
      <c r="I335" s="165" t="s">
        <v>29</v>
      </c>
      <c r="J335" s="165">
        <v>400</v>
      </c>
      <c r="K335" s="165" t="s">
        <v>342</v>
      </c>
      <c r="L335" s="164">
        <v>2019</v>
      </c>
      <c r="M335" s="164">
        <v>2023</v>
      </c>
      <c r="N335" s="166">
        <v>0</v>
      </c>
      <c r="O335" s="166">
        <v>10277920</v>
      </c>
      <c r="P335" s="166">
        <v>0</v>
      </c>
      <c r="Q335" s="166">
        <v>183920</v>
      </c>
      <c r="R335" s="166">
        <v>94000</v>
      </c>
      <c r="S335" s="164"/>
      <c r="T335" s="166">
        <v>0</v>
      </c>
      <c r="U335" s="166">
        <v>94000</v>
      </c>
      <c r="V335" s="166">
        <v>0</v>
      </c>
      <c r="W335" s="166">
        <v>0</v>
      </c>
      <c r="X335" s="166">
        <v>0</v>
      </c>
      <c r="Y335" s="188">
        <v>0</v>
      </c>
    </row>
    <row r="336" spans="1:25" ht="24" customHeight="1">
      <c r="A336" s="187" t="s">
        <v>1093</v>
      </c>
      <c r="B336" s="163">
        <v>230</v>
      </c>
      <c r="C336" s="163">
        <v>3631</v>
      </c>
      <c r="D336" s="163">
        <v>6121</v>
      </c>
      <c r="E336" s="164">
        <v>1</v>
      </c>
      <c r="F336" s="164">
        <v>4361000000</v>
      </c>
      <c r="G336" s="165" t="s">
        <v>5</v>
      </c>
      <c r="H336" s="165" t="s">
        <v>1094</v>
      </c>
      <c r="I336" s="165" t="s">
        <v>29</v>
      </c>
      <c r="J336" s="165">
        <v>400</v>
      </c>
      <c r="K336" s="165" t="s">
        <v>342</v>
      </c>
      <c r="L336" s="164">
        <v>2018</v>
      </c>
      <c r="M336" s="164">
        <v>2021</v>
      </c>
      <c r="N336" s="166">
        <v>0</v>
      </c>
      <c r="O336" s="166">
        <v>3595721</v>
      </c>
      <c r="P336" s="166">
        <v>435721</v>
      </c>
      <c r="Q336" s="166">
        <v>2660000</v>
      </c>
      <c r="R336" s="166">
        <v>500000</v>
      </c>
      <c r="S336" s="164"/>
      <c r="T336" s="166">
        <v>500000</v>
      </c>
      <c r="U336" s="166">
        <v>0</v>
      </c>
      <c r="V336" s="166">
        <v>0</v>
      </c>
      <c r="W336" s="166">
        <v>0</v>
      </c>
      <c r="X336" s="166">
        <v>0</v>
      </c>
      <c r="Y336" s="188">
        <v>0</v>
      </c>
    </row>
    <row r="337" spans="1:25" ht="24" customHeight="1">
      <c r="A337" s="187" t="s">
        <v>245</v>
      </c>
      <c r="B337" s="163">
        <v>230</v>
      </c>
      <c r="C337" s="163">
        <v>3631</v>
      </c>
      <c r="D337" s="163">
        <v>6121</v>
      </c>
      <c r="E337" s="164">
        <v>1</v>
      </c>
      <c r="F337" s="164">
        <v>4362000000</v>
      </c>
      <c r="G337" s="165" t="s">
        <v>5</v>
      </c>
      <c r="H337" s="165" t="s">
        <v>463</v>
      </c>
      <c r="I337" s="165" t="s">
        <v>29</v>
      </c>
      <c r="J337" s="165">
        <v>400</v>
      </c>
      <c r="K337" s="165" t="s">
        <v>342</v>
      </c>
      <c r="L337" s="164">
        <v>2018</v>
      </c>
      <c r="M337" s="164">
        <v>2021</v>
      </c>
      <c r="N337" s="166">
        <v>0</v>
      </c>
      <c r="O337" s="166">
        <v>3250591</v>
      </c>
      <c r="P337" s="166">
        <v>250591</v>
      </c>
      <c r="Q337" s="166">
        <v>0</v>
      </c>
      <c r="R337" s="166">
        <v>3000000</v>
      </c>
      <c r="S337" s="164"/>
      <c r="T337" s="166">
        <v>0</v>
      </c>
      <c r="U337" s="166">
        <v>3000000</v>
      </c>
      <c r="V337" s="166">
        <v>0</v>
      </c>
      <c r="W337" s="166">
        <v>0</v>
      </c>
      <c r="X337" s="166">
        <v>0</v>
      </c>
      <c r="Y337" s="188">
        <v>0</v>
      </c>
    </row>
    <row r="338" spans="1:25" ht="24" customHeight="1" thickBot="1">
      <c r="A338" s="189" t="s">
        <v>1089</v>
      </c>
      <c r="B338" s="190">
        <v>230</v>
      </c>
      <c r="C338" s="190">
        <v>3631</v>
      </c>
      <c r="D338" s="190">
        <v>6121</v>
      </c>
      <c r="E338" s="191">
        <v>1</v>
      </c>
      <c r="F338" s="191">
        <v>4357000000</v>
      </c>
      <c r="G338" s="192" t="s">
        <v>5</v>
      </c>
      <c r="H338" s="192" t="s">
        <v>1090</v>
      </c>
      <c r="I338" s="192" t="s">
        <v>23</v>
      </c>
      <c r="J338" s="192">
        <v>400</v>
      </c>
      <c r="K338" s="192" t="s">
        <v>342</v>
      </c>
      <c r="L338" s="191">
        <v>2018</v>
      </c>
      <c r="M338" s="191">
        <v>2021</v>
      </c>
      <c r="N338" s="193">
        <v>0</v>
      </c>
      <c r="O338" s="193">
        <v>3679538</v>
      </c>
      <c r="P338" s="193">
        <v>384538</v>
      </c>
      <c r="Q338" s="193">
        <v>3245000</v>
      </c>
      <c r="R338" s="193">
        <v>50000</v>
      </c>
      <c r="S338" s="191"/>
      <c r="T338" s="193">
        <v>50000</v>
      </c>
      <c r="U338" s="193">
        <v>0</v>
      </c>
      <c r="V338" s="193">
        <v>0</v>
      </c>
      <c r="W338" s="193">
        <v>0</v>
      </c>
      <c r="X338" s="193">
        <v>0</v>
      </c>
      <c r="Y338" s="194">
        <v>0</v>
      </c>
    </row>
    <row r="339" spans="1:25" ht="24" customHeight="1" thickBot="1">
      <c r="A339" s="121"/>
      <c r="B339" s="121"/>
      <c r="C339" s="121"/>
      <c r="D339" s="121"/>
      <c r="E339" s="121"/>
      <c r="F339" s="121"/>
      <c r="G339" s="121"/>
      <c r="H339" s="498" t="s">
        <v>590</v>
      </c>
      <c r="I339" s="498"/>
      <c r="J339" s="498"/>
      <c r="K339" s="498"/>
      <c r="L339" s="498"/>
      <c r="M339" s="124"/>
      <c r="N339" s="124"/>
      <c r="O339" s="86">
        <f aca="true" t="shared" si="23" ref="O339:Y339">SUM(O307:O338)</f>
        <v>166180978</v>
      </c>
      <c r="P339" s="87">
        <f t="shared" si="23"/>
        <v>16674199</v>
      </c>
      <c r="Q339" s="87">
        <f t="shared" si="23"/>
        <v>38491779</v>
      </c>
      <c r="R339" s="87">
        <f t="shared" si="23"/>
        <v>50275000</v>
      </c>
      <c r="S339" s="87">
        <f t="shared" si="23"/>
        <v>0</v>
      </c>
      <c r="T339" s="87">
        <f t="shared" si="23"/>
        <v>7527000</v>
      </c>
      <c r="U339" s="87">
        <f t="shared" si="23"/>
        <v>35748000</v>
      </c>
      <c r="V339" s="87">
        <f t="shared" si="23"/>
        <v>7000000</v>
      </c>
      <c r="W339" s="87">
        <f t="shared" si="23"/>
        <v>0</v>
      </c>
      <c r="X339" s="87">
        <f t="shared" si="23"/>
        <v>0</v>
      </c>
      <c r="Y339" s="87">
        <f t="shared" si="23"/>
        <v>0</v>
      </c>
    </row>
    <row r="340" spans="1:25" ht="24" customHeight="1" thickBot="1">
      <c r="A340" s="121"/>
      <c r="B340" s="121"/>
      <c r="C340" s="89" t="s">
        <v>589</v>
      </c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</row>
    <row r="341" spans="1:25" ht="24" customHeight="1">
      <c r="A341" s="350" t="s">
        <v>236</v>
      </c>
      <c r="B341" s="351">
        <v>190</v>
      </c>
      <c r="C341" s="351">
        <v>3632</v>
      </c>
      <c r="D341" s="351">
        <v>6909</v>
      </c>
      <c r="E341" s="352">
        <v>1</v>
      </c>
      <c r="F341" s="352"/>
      <c r="G341" s="353" t="s">
        <v>35</v>
      </c>
      <c r="H341" s="353" t="s">
        <v>436</v>
      </c>
      <c r="I341" s="353" t="s">
        <v>29</v>
      </c>
      <c r="J341" s="353">
        <v>400</v>
      </c>
      <c r="K341" s="353" t="s">
        <v>342</v>
      </c>
      <c r="L341" s="352">
        <v>2020</v>
      </c>
      <c r="M341" s="352">
        <v>2024</v>
      </c>
      <c r="N341" s="354">
        <v>0</v>
      </c>
      <c r="O341" s="354">
        <v>35000000</v>
      </c>
      <c r="P341" s="354">
        <v>0</v>
      </c>
      <c r="Q341" s="354">
        <v>8000000</v>
      </c>
      <c r="R341" s="354">
        <v>3000000</v>
      </c>
      <c r="S341" s="352"/>
      <c r="T341" s="354">
        <v>0</v>
      </c>
      <c r="U341" s="354">
        <v>3000000</v>
      </c>
      <c r="V341" s="354">
        <v>0</v>
      </c>
      <c r="W341" s="354">
        <v>0</v>
      </c>
      <c r="X341" s="354">
        <v>0</v>
      </c>
      <c r="Y341" s="355">
        <v>0</v>
      </c>
    </row>
    <row r="342" spans="1:25" s="82" customFormat="1" ht="24" customHeight="1">
      <c r="A342" s="340" t="s">
        <v>237</v>
      </c>
      <c r="B342" s="321">
        <v>190</v>
      </c>
      <c r="C342" s="321">
        <v>3632</v>
      </c>
      <c r="D342" s="321">
        <v>6909</v>
      </c>
      <c r="E342" s="322">
        <v>1</v>
      </c>
      <c r="F342" s="322"/>
      <c r="G342" s="323" t="s">
        <v>35</v>
      </c>
      <c r="H342" s="323" t="s">
        <v>454</v>
      </c>
      <c r="I342" s="323" t="s">
        <v>18</v>
      </c>
      <c r="J342" s="323">
        <v>400</v>
      </c>
      <c r="K342" s="323" t="s">
        <v>342</v>
      </c>
      <c r="L342" s="322">
        <v>2020</v>
      </c>
      <c r="M342" s="322">
        <v>2024</v>
      </c>
      <c r="N342" s="324">
        <v>0</v>
      </c>
      <c r="O342" s="324">
        <v>66000000</v>
      </c>
      <c r="P342" s="324">
        <v>0</v>
      </c>
      <c r="Q342" s="324">
        <v>15000000</v>
      </c>
      <c r="R342" s="324">
        <v>6000000</v>
      </c>
      <c r="S342" s="322"/>
      <c r="T342" s="324">
        <v>0</v>
      </c>
      <c r="U342" s="324">
        <v>6000000</v>
      </c>
      <c r="V342" s="324">
        <v>0</v>
      </c>
      <c r="W342" s="324">
        <v>0</v>
      </c>
      <c r="X342" s="324">
        <v>0</v>
      </c>
      <c r="Y342" s="341">
        <v>0</v>
      </c>
    </row>
    <row r="343" spans="1:25" s="82" customFormat="1" ht="24" customHeight="1" thickBot="1">
      <c r="A343" s="189" t="s">
        <v>190</v>
      </c>
      <c r="B343" s="190">
        <v>230</v>
      </c>
      <c r="C343" s="190">
        <v>3632</v>
      </c>
      <c r="D343" s="190">
        <v>6121</v>
      </c>
      <c r="E343" s="191">
        <v>1</v>
      </c>
      <c r="F343" s="191">
        <v>8254000000</v>
      </c>
      <c r="G343" s="192" t="s">
        <v>5</v>
      </c>
      <c r="H343" s="192" t="s">
        <v>311</v>
      </c>
      <c r="I343" s="192" t="s">
        <v>29</v>
      </c>
      <c r="J343" s="192">
        <v>400</v>
      </c>
      <c r="K343" s="192" t="s">
        <v>299</v>
      </c>
      <c r="L343" s="191">
        <v>2019</v>
      </c>
      <c r="M343" s="191">
        <v>2024</v>
      </c>
      <c r="N343" s="193">
        <v>0</v>
      </c>
      <c r="O343" s="193">
        <v>77387645</v>
      </c>
      <c r="P343" s="193">
        <v>120000</v>
      </c>
      <c r="Q343" s="193">
        <v>933845</v>
      </c>
      <c r="R343" s="193">
        <v>4040300</v>
      </c>
      <c r="S343" s="191"/>
      <c r="T343" s="193">
        <v>0</v>
      </c>
      <c r="U343" s="193">
        <v>0</v>
      </c>
      <c r="V343" s="193">
        <v>0</v>
      </c>
      <c r="W343" s="193">
        <v>0</v>
      </c>
      <c r="X343" s="193">
        <v>0</v>
      </c>
      <c r="Y343" s="194">
        <v>4040300</v>
      </c>
    </row>
    <row r="344" spans="1:25" ht="24" customHeight="1" thickBot="1">
      <c r="A344" s="121"/>
      <c r="B344" s="121"/>
      <c r="C344" s="121"/>
      <c r="D344" s="121"/>
      <c r="E344" s="121"/>
      <c r="F344" s="121"/>
      <c r="G344" s="121"/>
      <c r="H344" s="498" t="s">
        <v>1055</v>
      </c>
      <c r="I344" s="498"/>
      <c r="J344" s="498"/>
      <c r="K344" s="498"/>
      <c r="L344" s="498"/>
      <c r="M344" s="124"/>
      <c r="N344" s="124"/>
      <c r="O344" s="86">
        <f>SUM(O341:O343)</f>
        <v>178387645</v>
      </c>
      <c r="P344" s="87">
        <f aca="true" t="shared" si="24" ref="P344:Y344">SUM(P341:P343)</f>
        <v>120000</v>
      </c>
      <c r="Q344" s="87">
        <f t="shared" si="24"/>
        <v>23933845</v>
      </c>
      <c r="R344" s="87">
        <f>SUM(R341:R343)</f>
        <v>13040300</v>
      </c>
      <c r="S344" s="87">
        <f t="shared" si="24"/>
        <v>0</v>
      </c>
      <c r="T344" s="87">
        <f t="shared" si="24"/>
        <v>0</v>
      </c>
      <c r="U344" s="87">
        <f t="shared" si="24"/>
        <v>9000000</v>
      </c>
      <c r="V344" s="87">
        <f t="shared" si="24"/>
        <v>0</v>
      </c>
      <c r="W344" s="87">
        <f t="shared" si="24"/>
        <v>0</v>
      </c>
      <c r="X344" s="87">
        <f t="shared" si="24"/>
        <v>0</v>
      </c>
      <c r="Y344" s="87">
        <f t="shared" si="24"/>
        <v>4040300</v>
      </c>
    </row>
    <row r="345" spans="1:25" ht="24" customHeight="1" thickBot="1">
      <c r="A345" s="121"/>
      <c r="B345" s="121"/>
      <c r="C345" s="89" t="s">
        <v>591</v>
      </c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</row>
    <row r="346" spans="1:25" ht="24" customHeight="1">
      <c r="A346" s="181" t="s">
        <v>241</v>
      </c>
      <c r="B346" s="182">
        <v>210</v>
      </c>
      <c r="C346" s="182">
        <v>3635</v>
      </c>
      <c r="D346" s="182">
        <v>6119</v>
      </c>
      <c r="E346" s="183">
        <v>1</v>
      </c>
      <c r="F346" s="183"/>
      <c r="G346" s="184" t="s">
        <v>273</v>
      </c>
      <c r="H346" s="184" t="s">
        <v>331</v>
      </c>
      <c r="I346" s="184" t="s">
        <v>18</v>
      </c>
      <c r="J346" s="184">
        <v>400</v>
      </c>
      <c r="K346" s="184" t="s">
        <v>342</v>
      </c>
      <c r="L346" s="183">
        <v>2020</v>
      </c>
      <c r="M346" s="183">
        <v>2024</v>
      </c>
      <c r="N346" s="185">
        <v>0</v>
      </c>
      <c r="O346" s="185">
        <v>2800000</v>
      </c>
      <c r="P346" s="185">
        <v>0</v>
      </c>
      <c r="Q346" s="185">
        <v>0</v>
      </c>
      <c r="R346" s="185">
        <v>300000</v>
      </c>
      <c r="S346" s="183"/>
      <c r="T346" s="185">
        <v>0</v>
      </c>
      <c r="U346" s="185">
        <v>300000</v>
      </c>
      <c r="V346" s="185">
        <v>0</v>
      </c>
      <c r="W346" s="185">
        <v>0</v>
      </c>
      <c r="X346" s="185">
        <v>0</v>
      </c>
      <c r="Y346" s="186">
        <v>0</v>
      </c>
    </row>
    <row r="347" spans="1:25" s="82" customFormat="1" ht="24" customHeight="1" thickBot="1">
      <c r="A347" s="189" t="s">
        <v>242</v>
      </c>
      <c r="B347" s="190">
        <v>210</v>
      </c>
      <c r="C347" s="190">
        <v>3635</v>
      </c>
      <c r="D347" s="190">
        <v>6119</v>
      </c>
      <c r="E347" s="191">
        <v>1</v>
      </c>
      <c r="F347" s="191"/>
      <c r="G347" s="192" t="s">
        <v>273</v>
      </c>
      <c r="H347" s="192" t="s">
        <v>469</v>
      </c>
      <c r="I347" s="192" t="s">
        <v>18</v>
      </c>
      <c r="J347" s="192">
        <v>400</v>
      </c>
      <c r="K347" s="192" t="s">
        <v>342</v>
      </c>
      <c r="L347" s="191">
        <v>2020</v>
      </c>
      <c r="M347" s="191">
        <v>2024</v>
      </c>
      <c r="N347" s="193">
        <v>0</v>
      </c>
      <c r="O347" s="193">
        <v>2700000</v>
      </c>
      <c r="P347" s="193">
        <v>0</v>
      </c>
      <c r="Q347" s="193">
        <v>0</v>
      </c>
      <c r="R347" s="193">
        <v>200000</v>
      </c>
      <c r="S347" s="191"/>
      <c r="T347" s="193">
        <v>0</v>
      </c>
      <c r="U347" s="193">
        <v>200000</v>
      </c>
      <c r="V347" s="193">
        <v>0</v>
      </c>
      <c r="W347" s="193">
        <v>0</v>
      </c>
      <c r="X347" s="193">
        <v>0</v>
      </c>
      <c r="Y347" s="194">
        <v>0</v>
      </c>
    </row>
    <row r="348" spans="1:25" s="82" customFormat="1" ht="24" customHeight="1" thickBot="1">
      <c r="A348" s="121"/>
      <c r="B348" s="121"/>
      <c r="C348" s="121"/>
      <c r="D348" s="121"/>
      <c r="E348" s="121"/>
      <c r="F348" s="121"/>
      <c r="G348" s="121"/>
      <c r="H348" s="498" t="s">
        <v>593</v>
      </c>
      <c r="I348" s="498"/>
      <c r="J348" s="498"/>
      <c r="K348" s="498"/>
      <c r="L348" s="498"/>
      <c r="M348" s="124"/>
      <c r="N348" s="124"/>
      <c r="O348" s="86">
        <f>SUM(O346:O347)</f>
        <v>5500000</v>
      </c>
      <c r="P348" s="87">
        <f aca="true" t="shared" si="25" ref="P348:Y348">SUM(P346:P347)</f>
        <v>0</v>
      </c>
      <c r="Q348" s="87">
        <f t="shared" si="25"/>
        <v>0</v>
      </c>
      <c r="R348" s="87">
        <f>SUM(R346:R347)</f>
        <v>500000</v>
      </c>
      <c r="S348" s="87">
        <f t="shared" si="25"/>
        <v>0</v>
      </c>
      <c r="T348" s="87">
        <f t="shared" si="25"/>
        <v>0</v>
      </c>
      <c r="U348" s="87">
        <f t="shared" si="25"/>
        <v>500000</v>
      </c>
      <c r="V348" s="87">
        <f t="shared" si="25"/>
        <v>0</v>
      </c>
      <c r="W348" s="87">
        <f t="shared" si="25"/>
        <v>0</v>
      </c>
      <c r="X348" s="87">
        <f t="shared" si="25"/>
        <v>0</v>
      </c>
      <c r="Y348" s="87">
        <f t="shared" si="25"/>
        <v>0</v>
      </c>
    </row>
    <row r="349" spans="1:25" ht="24" customHeight="1" thickBot="1">
      <c r="A349" s="121"/>
      <c r="B349" s="121"/>
      <c r="C349" s="89" t="s">
        <v>838</v>
      </c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</row>
    <row r="350" spans="1:25" ht="24" customHeight="1">
      <c r="A350" s="181" t="s">
        <v>924</v>
      </c>
      <c r="B350" s="182">
        <v>134</v>
      </c>
      <c r="C350" s="182">
        <v>3636</v>
      </c>
      <c r="D350" s="182">
        <v>6111</v>
      </c>
      <c r="E350" s="183">
        <v>1</v>
      </c>
      <c r="F350" s="183"/>
      <c r="G350" s="184" t="s">
        <v>2</v>
      </c>
      <c r="H350" s="184" t="s">
        <v>925</v>
      </c>
      <c r="I350" s="184" t="s">
        <v>18</v>
      </c>
      <c r="J350" s="184">
        <v>400</v>
      </c>
      <c r="K350" s="184" t="s">
        <v>842</v>
      </c>
      <c r="L350" s="183">
        <v>2021</v>
      </c>
      <c r="M350" s="183">
        <v>2021</v>
      </c>
      <c r="N350" s="185">
        <v>0</v>
      </c>
      <c r="O350" s="185">
        <v>360000</v>
      </c>
      <c r="P350" s="185">
        <v>0</v>
      </c>
      <c r="Q350" s="185">
        <v>0</v>
      </c>
      <c r="R350" s="185">
        <v>360000</v>
      </c>
      <c r="S350" s="183"/>
      <c r="T350" s="185">
        <v>0</v>
      </c>
      <c r="U350" s="185">
        <v>360000</v>
      </c>
      <c r="V350" s="185">
        <v>0</v>
      </c>
      <c r="W350" s="185">
        <v>0</v>
      </c>
      <c r="X350" s="185">
        <v>0</v>
      </c>
      <c r="Y350" s="186">
        <v>0</v>
      </c>
    </row>
    <row r="351" spans="1:25" s="82" customFormat="1" ht="24" customHeight="1">
      <c r="A351" s="366" t="s">
        <v>840</v>
      </c>
      <c r="B351" s="325">
        <v>300</v>
      </c>
      <c r="C351" s="325">
        <v>3636</v>
      </c>
      <c r="D351" s="325">
        <v>6351</v>
      </c>
      <c r="E351" s="326">
        <v>1</v>
      </c>
      <c r="F351" s="326">
        <v>87</v>
      </c>
      <c r="G351" s="327">
        <v>485</v>
      </c>
      <c r="H351" s="327" t="s">
        <v>841</v>
      </c>
      <c r="I351" s="327" t="s">
        <v>10</v>
      </c>
      <c r="J351" s="327">
        <v>485</v>
      </c>
      <c r="K351" s="327" t="s">
        <v>842</v>
      </c>
      <c r="L351" s="326">
        <v>2021</v>
      </c>
      <c r="M351" s="326">
        <v>2024</v>
      </c>
      <c r="N351" s="328">
        <v>0</v>
      </c>
      <c r="O351" s="328">
        <v>19000000</v>
      </c>
      <c r="P351" s="328">
        <v>0</v>
      </c>
      <c r="Q351" s="328">
        <v>0</v>
      </c>
      <c r="R351" s="328">
        <v>4000000</v>
      </c>
      <c r="S351" s="326"/>
      <c r="T351" s="328">
        <v>0</v>
      </c>
      <c r="U351" s="328">
        <v>4000000</v>
      </c>
      <c r="V351" s="328">
        <v>0</v>
      </c>
      <c r="W351" s="328">
        <v>0</v>
      </c>
      <c r="X351" s="328">
        <v>0</v>
      </c>
      <c r="Y351" s="367">
        <v>0</v>
      </c>
    </row>
    <row r="352" spans="1:25" s="82" customFormat="1" ht="24" customHeight="1">
      <c r="A352" s="187" t="s">
        <v>843</v>
      </c>
      <c r="B352" s="163">
        <v>300</v>
      </c>
      <c r="C352" s="163">
        <v>3636</v>
      </c>
      <c r="D352" s="163">
        <v>6351</v>
      </c>
      <c r="E352" s="164">
        <v>1</v>
      </c>
      <c r="F352" s="164">
        <v>87</v>
      </c>
      <c r="G352" s="165">
        <v>485</v>
      </c>
      <c r="H352" s="165" t="s">
        <v>844</v>
      </c>
      <c r="I352" s="165" t="s">
        <v>10</v>
      </c>
      <c r="J352" s="165">
        <v>485</v>
      </c>
      <c r="K352" s="165" t="s">
        <v>842</v>
      </c>
      <c r="L352" s="164">
        <v>2021</v>
      </c>
      <c r="M352" s="164">
        <v>2024</v>
      </c>
      <c r="N352" s="166">
        <v>0</v>
      </c>
      <c r="O352" s="166">
        <v>2430000</v>
      </c>
      <c r="P352" s="166">
        <v>0</v>
      </c>
      <c r="Q352" s="166">
        <v>0</v>
      </c>
      <c r="R352" s="166">
        <v>1200000</v>
      </c>
      <c r="S352" s="164"/>
      <c r="T352" s="166">
        <v>0</v>
      </c>
      <c r="U352" s="166">
        <v>1200000</v>
      </c>
      <c r="V352" s="166">
        <v>0</v>
      </c>
      <c r="W352" s="166">
        <v>0</v>
      </c>
      <c r="X352" s="166">
        <v>0</v>
      </c>
      <c r="Y352" s="188">
        <v>0</v>
      </c>
    </row>
    <row r="353" spans="1:25" ht="24" customHeight="1" thickBot="1">
      <c r="A353" s="189" t="s">
        <v>845</v>
      </c>
      <c r="B353" s="190">
        <v>300</v>
      </c>
      <c r="C353" s="190">
        <v>3636</v>
      </c>
      <c r="D353" s="190">
        <v>6351</v>
      </c>
      <c r="E353" s="191">
        <v>1</v>
      </c>
      <c r="F353" s="191">
        <v>87</v>
      </c>
      <c r="G353" s="192">
        <v>485</v>
      </c>
      <c r="H353" s="192" t="s">
        <v>846</v>
      </c>
      <c r="I353" s="192" t="s">
        <v>10</v>
      </c>
      <c r="J353" s="192">
        <v>485</v>
      </c>
      <c r="K353" s="192" t="s">
        <v>842</v>
      </c>
      <c r="L353" s="191">
        <v>2021</v>
      </c>
      <c r="M353" s="191">
        <v>2021</v>
      </c>
      <c r="N353" s="193">
        <v>0</v>
      </c>
      <c r="O353" s="193">
        <v>250000</v>
      </c>
      <c r="P353" s="193">
        <v>0</v>
      </c>
      <c r="Q353" s="193">
        <v>0</v>
      </c>
      <c r="R353" s="193">
        <v>180000</v>
      </c>
      <c r="S353" s="191"/>
      <c r="T353" s="193">
        <v>0</v>
      </c>
      <c r="U353" s="193">
        <v>180000</v>
      </c>
      <c r="V353" s="193">
        <v>0</v>
      </c>
      <c r="W353" s="193">
        <v>0</v>
      </c>
      <c r="X353" s="193">
        <v>0</v>
      </c>
      <c r="Y353" s="194">
        <v>0</v>
      </c>
    </row>
    <row r="354" spans="1:25" ht="24" customHeight="1" thickBot="1">
      <c r="A354" s="121"/>
      <c r="B354" s="121"/>
      <c r="C354" s="121"/>
      <c r="D354" s="121"/>
      <c r="E354" s="121"/>
      <c r="F354" s="121"/>
      <c r="G354" s="121"/>
      <c r="H354" s="498" t="s">
        <v>839</v>
      </c>
      <c r="I354" s="498"/>
      <c r="J354" s="498"/>
      <c r="K354" s="498"/>
      <c r="L354" s="498"/>
      <c r="M354" s="124"/>
      <c r="N354" s="124"/>
      <c r="O354" s="86">
        <f>SUM(O350:O353)</f>
        <v>22040000</v>
      </c>
      <c r="P354" s="87">
        <f aca="true" t="shared" si="26" ref="P354:Y354">SUM(P350:P353)</f>
        <v>0</v>
      </c>
      <c r="Q354" s="87">
        <f t="shared" si="26"/>
        <v>0</v>
      </c>
      <c r="R354" s="87">
        <f>SUM(R350:R353)</f>
        <v>5740000</v>
      </c>
      <c r="S354" s="87">
        <f t="shared" si="26"/>
        <v>0</v>
      </c>
      <c r="T354" s="87">
        <f t="shared" si="26"/>
        <v>0</v>
      </c>
      <c r="U354" s="87">
        <f t="shared" si="26"/>
        <v>5740000</v>
      </c>
      <c r="V354" s="87">
        <f t="shared" si="26"/>
        <v>0</v>
      </c>
      <c r="W354" s="87">
        <f t="shared" si="26"/>
        <v>0</v>
      </c>
      <c r="X354" s="87">
        <f t="shared" si="26"/>
        <v>0</v>
      </c>
      <c r="Y354" s="87">
        <f t="shared" si="26"/>
        <v>0</v>
      </c>
    </row>
    <row r="355" spans="1:25" ht="24" customHeight="1" thickBot="1">
      <c r="A355" s="121"/>
      <c r="B355" s="121"/>
      <c r="C355" s="89" t="s">
        <v>592</v>
      </c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</row>
    <row r="356" spans="1:25" ht="24" customHeight="1">
      <c r="A356" s="181"/>
      <c r="B356" s="182">
        <v>137</v>
      </c>
      <c r="C356" s="182">
        <v>3639</v>
      </c>
      <c r="D356" s="182">
        <v>6121</v>
      </c>
      <c r="E356" s="183">
        <v>1</v>
      </c>
      <c r="F356" s="183">
        <v>8323</v>
      </c>
      <c r="G356" s="184" t="s">
        <v>3</v>
      </c>
      <c r="H356" s="184" t="s">
        <v>854</v>
      </c>
      <c r="I356" s="184" t="s">
        <v>18</v>
      </c>
      <c r="J356" s="184">
        <v>400</v>
      </c>
      <c r="K356" s="184"/>
      <c r="L356" s="183">
        <v>2021</v>
      </c>
      <c r="M356" s="183">
        <v>2021</v>
      </c>
      <c r="N356" s="185">
        <v>0</v>
      </c>
      <c r="O356" s="185">
        <v>1931000</v>
      </c>
      <c r="P356" s="185">
        <v>0</v>
      </c>
      <c r="Q356" s="185">
        <v>0</v>
      </c>
      <c r="R356" s="185">
        <v>1931000</v>
      </c>
      <c r="S356" s="183"/>
      <c r="T356" s="185">
        <v>1931000</v>
      </c>
      <c r="U356" s="185">
        <v>0</v>
      </c>
      <c r="V356" s="185">
        <v>0</v>
      </c>
      <c r="W356" s="185">
        <v>0</v>
      </c>
      <c r="X356" s="185">
        <v>0</v>
      </c>
      <c r="Y356" s="186">
        <v>0</v>
      </c>
    </row>
    <row r="357" spans="1:25" ht="24" customHeight="1">
      <c r="A357" s="187" t="s">
        <v>847</v>
      </c>
      <c r="B357" s="163">
        <v>137</v>
      </c>
      <c r="C357" s="163">
        <v>3639</v>
      </c>
      <c r="D357" s="163">
        <v>6130</v>
      </c>
      <c r="E357" s="164">
        <v>1</v>
      </c>
      <c r="F357" s="164"/>
      <c r="G357" s="165" t="s">
        <v>3</v>
      </c>
      <c r="H357" s="165" t="s">
        <v>848</v>
      </c>
      <c r="I357" s="165" t="s">
        <v>18</v>
      </c>
      <c r="J357" s="165">
        <v>400</v>
      </c>
      <c r="K357" s="165" t="s">
        <v>342</v>
      </c>
      <c r="L357" s="164">
        <v>2021</v>
      </c>
      <c r="M357" s="164">
        <v>2021</v>
      </c>
      <c r="N357" s="166">
        <v>0</v>
      </c>
      <c r="O357" s="166">
        <v>5000000</v>
      </c>
      <c r="P357" s="166">
        <v>0</v>
      </c>
      <c r="Q357" s="166">
        <v>0</v>
      </c>
      <c r="R357" s="166">
        <v>5000000</v>
      </c>
      <c r="S357" s="164"/>
      <c r="T357" s="166">
        <v>0</v>
      </c>
      <c r="U357" s="166">
        <v>5000000</v>
      </c>
      <c r="V357" s="166">
        <v>0</v>
      </c>
      <c r="W357" s="166">
        <v>0</v>
      </c>
      <c r="X357" s="166">
        <v>0</v>
      </c>
      <c r="Y357" s="188">
        <v>0</v>
      </c>
    </row>
    <row r="358" spans="1:25" ht="24" customHeight="1">
      <c r="A358" s="187" t="s">
        <v>849</v>
      </c>
      <c r="B358" s="163">
        <v>137</v>
      </c>
      <c r="C358" s="163">
        <v>3639</v>
      </c>
      <c r="D358" s="163">
        <v>6130</v>
      </c>
      <c r="E358" s="164">
        <v>1</v>
      </c>
      <c r="F358" s="164"/>
      <c r="G358" s="165" t="s">
        <v>3</v>
      </c>
      <c r="H358" s="165" t="s">
        <v>850</v>
      </c>
      <c r="I358" s="165" t="s">
        <v>6</v>
      </c>
      <c r="J358" s="165">
        <v>400</v>
      </c>
      <c r="K358" s="165" t="s">
        <v>342</v>
      </c>
      <c r="L358" s="164">
        <v>2021</v>
      </c>
      <c r="M358" s="164">
        <v>2021</v>
      </c>
      <c r="N358" s="166">
        <v>0</v>
      </c>
      <c r="O358" s="166">
        <v>500000</v>
      </c>
      <c r="P358" s="166">
        <v>0</v>
      </c>
      <c r="Q358" s="166">
        <v>0</v>
      </c>
      <c r="R358" s="166">
        <v>500000</v>
      </c>
      <c r="S358" s="164"/>
      <c r="T358" s="166">
        <v>0</v>
      </c>
      <c r="U358" s="166">
        <v>500000</v>
      </c>
      <c r="V358" s="166">
        <v>0</v>
      </c>
      <c r="W358" s="166">
        <v>0</v>
      </c>
      <c r="X358" s="166">
        <v>0</v>
      </c>
      <c r="Y358" s="188">
        <v>0</v>
      </c>
    </row>
    <row r="359" spans="1:25" ht="24" customHeight="1">
      <c r="A359" s="187" t="s">
        <v>851</v>
      </c>
      <c r="B359" s="163">
        <v>137</v>
      </c>
      <c r="C359" s="163">
        <v>3639</v>
      </c>
      <c r="D359" s="163">
        <v>6130</v>
      </c>
      <c r="E359" s="164">
        <v>1</v>
      </c>
      <c r="F359" s="164"/>
      <c r="G359" s="165" t="s">
        <v>3</v>
      </c>
      <c r="H359" s="165" t="s">
        <v>852</v>
      </c>
      <c r="I359" s="165" t="s">
        <v>6</v>
      </c>
      <c r="J359" s="165">
        <v>400</v>
      </c>
      <c r="K359" s="165" t="s">
        <v>342</v>
      </c>
      <c r="L359" s="164">
        <v>2021</v>
      </c>
      <c r="M359" s="164">
        <v>2021</v>
      </c>
      <c r="N359" s="166">
        <v>0</v>
      </c>
      <c r="O359" s="166">
        <v>450000</v>
      </c>
      <c r="P359" s="166">
        <v>0</v>
      </c>
      <c r="Q359" s="166">
        <v>0</v>
      </c>
      <c r="R359" s="166">
        <v>450000</v>
      </c>
      <c r="S359" s="164"/>
      <c r="T359" s="166">
        <v>0</v>
      </c>
      <c r="U359" s="166">
        <v>450000</v>
      </c>
      <c r="V359" s="166">
        <v>0</v>
      </c>
      <c r="W359" s="166">
        <v>0</v>
      </c>
      <c r="X359" s="166">
        <v>0</v>
      </c>
      <c r="Y359" s="188">
        <v>0</v>
      </c>
    </row>
    <row r="360" spans="1:25" ht="24" customHeight="1">
      <c r="A360" s="187" t="s">
        <v>853</v>
      </c>
      <c r="B360" s="163">
        <v>137</v>
      </c>
      <c r="C360" s="163">
        <v>3639</v>
      </c>
      <c r="D360" s="163">
        <v>6130</v>
      </c>
      <c r="E360" s="164">
        <v>1</v>
      </c>
      <c r="F360" s="164">
        <v>8323</v>
      </c>
      <c r="G360" s="165" t="s">
        <v>3</v>
      </c>
      <c r="H360" s="165" t="s">
        <v>854</v>
      </c>
      <c r="I360" s="165" t="s">
        <v>18</v>
      </c>
      <c r="J360" s="165">
        <v>400</v>
      </c>
      <c r="K360" s="165" t="s">
        <v>342</v>
      </c>
      <c r="L360" s="164">
        <v>2021</v>
      </c>
      <c r="M360" s="164">
        <v>2021</v>
      </c>
      <c r="N360" s="166">
        <v>0</v>
      </c>
      <c r="O360" s="166">
        <v>10780000</v>
      </c>
      <c r="P360" s="166">
        <v>0</v>
      </c>
      <c r="Q360" s="166">
        <v>0</v>
      </c>
      <c r="R360" s="166">
        <v>10780000</v>
      </c>
      <c r="S360" s="164"/>
      <c r="T360" s="166">
        <v>780000</v>
      </c>
      <c r="U360" s="166">
        <v>10000000</v>
      </c>
      <c r="V360" s="166">
        <v>0</v>
      </c>
      <c r="W360" s="166">
        <v>0</v>
      </c>
      <c r="X360" s="166">
        <v>0</v>
      </c>
      <c r="Y360" s="188">
        <v>0</v>
      </c>
    </row>
    <row r="361" spans="1:25" ht="24" customHeight="1">
      <c r="A361" s="187" t="s">
        <v>855</v>
      </c>
      <c r="B361" s="163">
        <v>137</v>
      </c>
      <c r="C361" s="163">
        <v>3639</v>
      </c>
      <c r="D361" s="163">
        <v>6130</v>
      </c>
      <c r="E361" s="164">
        <v>1</v>
      </c>
      <c r="F361" s="164"/>
      <c r="G361" s="165" t="s">
        <v>3</v>
      </c>
      <c r="H361" s="165" t="s">
        <v>856</v>
      </c>
      <c r="I361" s="165" t="s">
        <v>18</v>
      </c>
      <c r="J361" s="165">
        <v>400</v>
      </c>
      <c r="K361" s="165" t="s">
        <v>342</v>
      </c>
      <c r="L361" s="164">
        <v>2021</v>
      </c>
      <c r="M361" s="164">
        <v>2021</v>
      </c>
      <c r="N361" s="166">
        <v>0</v>
      </c>
      <c r="O361" s="166">
        <v>10000000</v>
      </c>
      <c r="P361" s="166">
        <v>0</v>
      </c>
      <c r="Q361" s="166">
        <v>0</v>
      </c>
      <c r="R361" s="166">
        <v>10000000</v>
      </c>
      <c r="S361" s="164"/>
      <c r="T361" s="166">
        <v>0</v>
      </c>
      <c r="U361" s="166">
        <v>10000000</v>
      </c>
      <c r="V361" s="166">
        <v>0</v>
      </c>
      <c r="W361" s="166">
        <v>0</v>
      </c>
      <c r="X361" s="166">
        <v>0</v>
      </c>
      <c r="Y361" s="188">
        <v>0</v>
      </c>
    </row>
    <row r="362" spans="1:25" ht="24" customHeight="1">
      <c r="A362" s="187" t="s">
        <v>857</v>
      </c>
      <c r="B362" s="163">
        <v>137</v>
      </c>
      <c r="C362" s="163">
        <v>3639</v>
      </c>
      <c r="D362" s="163">
        <v>6130</v>
      </c>
      <c r="E362" s="164">
        <v>1</v>
      </c>
      <c r="F362" s="164"/>
      <c r="G362" s="165" t="s">
        <v>3</v>
      </c>
      <c r="H362" s="165" t="s">
        <v>858</v>
      </c>
      <c r="I362" s="165" t="s">
        <v>9</v>
      </c>
      <c r="J362" s="165">
        <v>400</v>
      </c>
      <c r="K362" s="165" t="s">
        <v>342</v>
      </c>
      <c r="L362" s="164">
        <v>2021</v>
      </c>
      <c r="M362" s="164">
        <v>2021</v>
      </c>
      <c r="N362" s="166">
        <v>0</v>
      </c>
      <c r="O362" s="166">
        <v>1000000</v>
      </c>
      <c r="P362" s="166">
        <v>0</v>
      </c>
      <c r="Q362" s="166">
        <v>0</v>
      </c>
      <c r="R362" s="166">
        <v>1000000</v>
      </c>
      <c r="S362" s="164"/>
      <c r="T362" s="166">
        <v>0</v>
      </c>
      <c r="U362" s="166">
        <v>1000000</v>
      </c>
      <c r="V362" s="166">
        <v>0</v>
      </c>
      <c r="W362" s="166">
        <v>0</v>
      </c>
      <c r="X362" s="166">
        <v>0</v>
      </c>
      <c r="Y362" s="188">
        <v>0</v>
      </c>
    </row>
    <row r="363" spans="1:25" ht="24" customHeight="1">
      <c r="A363" s="187" t="s">
        <v>859</v>
      </c>
      <c r="B363" s="163">
        <v>137</v>
      </c>
      <c r="C363" s="163">
        <v>3639</v>
      </c>
      <c r="D363" s="163">
        <v>6130</v>
      </c>
      <c r="E363" s="164">
        <v>1</v>
      </c>
      <c r="F363" s="164"/>
      <c r="G363" s="165" t="s">
        <v>3</v>
      </c>
      <c r="H363" s="165" t="s">
        <v>860</v>
      </c>
      <c r="I363" s="165" t="s">
        <v>18</v>
      </c>
      <c r="J363" s="165">
        <v>400</v>
      </c>
      <c r="K363" s="165" t="s">
        <v>342</v>
      </c>
      <c r="L363" s="164">
        <v>2021</v>
      </c>
      <c r="M363" s="164">
        <v>2021</v>
      </c>
      <c r="N363" s="166">
        <v>0</v>
      </c>
      <c r="O363" s="166">
        <v>1000000</v>
      </c>
      <c r="P363" s="166">
        <v>0</v>
      </c>
      <c r="Q363" s="166">
        <v>0</v>
      </c>
      <c r="R363" s="166">
        <v>1000000</v>
      </c>
      <c r="S363" s="164"/>
      <c r="T363" s="166">
        <v>0</v>
      </c>
      <c r="U363" s="166">
        <v>1000000</v>
      </c>
      <c r="V363" s="166">
        <v>0</v>
      </c>
      <c r="W363" s="166">
        <v>0</v>
      </c>
      <c r="X363" s="166">
        <v>0</v>
      </c>
      <c r="Y363" s="188">
        <v>0</v>
      </c>
    </row>
    <row r="364" spans="1:25" ht="24" customHeight="1">
      <c r="A364" s="187" t="s">
        <v>861</v>
      </c>
      <c r="B364" s="163">
        <v>137</v>
      </c>
      <c r="C364" s="163">
        <v>3639</v>
      </c>
      <c r="D364" s="163">
        <v>6130</v>
      </c>
      <c r="E364" s="164">
        <v>1</v>
      </c>
      <c r="F364" s="164"/>
      <c r="G364" s="165" t="s">
        <v>3</v>
      </c>
      <c r="H364" s="165" t="s">
        <v>862</v>
      </c>
      <c r="I364" s="165" t="s">
        <v>18</v>
      </c>
      <c r="J364" s="165">
        <v>400</v>
      </c>
      <c r="K364" s="165" t="s">
        <v>342</v>
      </c>
      <c r="L364" s="164">
        <v>2021</v>
      </c>
      <c r="M364" s="164">
        <v>2022</v>
      </c>
      <c r="N364" s="166">
        <v>0</v>
      </c>
      <c r="O364" s="166">
        <v>50000000</v>
      </c>
      <c r="P364" s="166">
        <v>0</v>
      </c>
      <c r="Q364" s="166">
        <v>0</v>
      </c>
      <c r="R364" s="166">
        <v>10000000</v>
      </c>
      <c r="S364" s="164"/>
      <c r="T364" s="166">
        <v>0</v>
      </c>
      <c r="U364" s="166">
        <v>10000000</v>
      </c>
      <c r="V364" s="166">
        <v>0</v>
      </c>
      <c r="W364" s="166">
        <v>0</v>
      </c>
      <c r="X364" s="166">
        <v>0</v>
      </c>
      <c r="Y364" s="188">
        <v>0</v>
      </c>
    </row>
    <row r="365" spans="1:25" ht="24" customHeight="1">
      <c r="A365" s="187" t="s">
        <v>863</v>
      </c>
      <c r="B365" s="163">
        <v>137</v>
      </c>
      <c r="C365" s="163">
        <v>3639</v>
      </c>
      <c r="D365" s="163">
        <v>6130</v>
      </c>
      <c r="E365" s="164">
        <v>1</v>
      </c>
      <c r="F365" s="164"/>
      <c r="G365" s="165" t="s">
        <v>3</v>
      </c>
      <c r="H365" s="165" t="s">
        <v>864</v>
      </c>
      <c r="I365" s="165" t="s">
        <v>23</v>
      </c>
      <c r="J365" s="165">
        <v>400</v>
      </c>
      <c r="K365" s="165" t="s">
        <v>342</v>
      </c>
      <c r="L365" s="164">
        <v>2021</v>
      </c>
      <c r="M365" s="164">
        <v>2021</v>
      </c>
      <c r="N365" s="166">
        <v>0</v>
      </c>
      <c r="O365" s="166">
        <v>10000000</v>
      </c>
      <c r="P365" s="166">
        <v>0</v>
      </c>
      <c r="Q365" s="166">
        <v>0</v>
      </c>
      <c r="R365" s="166">
        <v>5000000</v>
      </c>
      <c r="S365" s="164"/>
      <c r="T365" s="166">
        <v>0</v>
      </c>
      <c r="U365" s="166">
        <v>5000000</v>
      </c>
      <c r="V365" s="166">
        <v>0</v>
      </c>
      <c r="W365" s="166">
        <v>0</v>
      </c>
      <c r="X365" s="166">
        <v>0</v>
      </c>
      <c r="Y365" s="188">
        <v>0</v>
      </c>
    </row>
    <row r="366" spans="1:25" ht="24" customHeight="1">
      <c r="A366" s="187"/>
      <c r="B366" s="163">
        <v>137</v>
      </c>
      <c r="C366" s="163">
        <v>3639</v>
      </c>
      <c r="D366" s="163">
        <v>6130</v>
      </c>
      <c r="E366" s="164">
        <v>1</v>
      </c>
      <c r="F366" s="164">
        <v>3102</v>
      </c>
      <c r="G366" s="165" t="s">
        <v>3</v>
      </c>
      <c r="H366" s="165" t="s">
        <v>1099</v>
      </c>
      <c r="I366" s="165" t="s">
        <v>18</v>
      </c>
      <c r="J366" s="165">
        <v>400</v>
      </c>
      <c r="K366" s="165"/>
      <c r="L366" s="164">
        <v>2021</v>
      </c>
      <c r="M366" s="164">
        <v>2021</v>
      </c>
      <c r="N366" s="166">
        <v>0</v>
      </c>
      <c r="O366" s="166">
        <v>189000</v>
      </c>
      <c r="P366" s="166">
        <v>0</v>
      </c>
      <c r="Q366" s="166">
        <v>0</v>
      </c>
      <c r="R366" s="166">
        <v>189000</v>
      </c>
      <c r="S366" s="164"/>
      <c r="T366" s="166">
        <v>189000</v>
      </c>
      <c r="U366" s="166">
        <v>0</v>
      </c>
      <c r="V366" s="166">
        <v>0</v>
      </c>
      <c r="W366" s="166">
        <v>0</v>
      </c>
      <c r="X366" s="166">
        <v>0</v>
      </c>
      <c r="Y366" s="188">
        <v>0</v>
      </c>
    </row>
    <row r="367" spans="1:25" ht="24" customHeight="1">
      <c r="A367" s="187" t="s">
        <v>865</v>
      </c>
      <c r="B367" s="163">
        <v>137</v>
      </c>
      <c r="C367" s="163">
        <v>3639</v>
      </c>
      <c r="D367" s="163">
        <v>6142</v>
      </c>
      <c r="E367" s="164">
        <v>1</v>
      </c>
      <c r="F367" s="164"/>
      <c r="G367" s="165" t="s">
        <v>3</v>
      </c>
      <c r="H367" s="165" t="s">
        <v>866</v>
      </c>
      <c r="I367" s="165" t="s">
        <v>18</v>
      </c>
      <c r="J367" s="165">
        <v>400</v>
      </c>
      <c r="K367" s="165" t="s">
        <v>342</v>
      </c>
      <c r="L367" s="164">
        <v>2021</v>
      </c>
      <c r="M367" s="164">
        <v>2021</v>
      </c>
      <c r="N367" s="166">
        <v>0</v>
      </c>
      <c r="O367" s="166">
        <v>2000000</v>
      </c>
      <c r="P367" s="166">
        <v>0</v>
      </c>
      <c r="Q367" s="166">
        <v>0</v>
      </c>
      <c r="R367" s="166">
        <v>2000000</v>
      </c>
      <c r="S367" s="164"/>
      <c r="T367" s="166">
        <v>0</v>
      </c>
      <c r="U367" s="166">
        <v>2000000</v>
      </c>
      <c r="V367" s="166">
        <v>0</v>
      </c>
      <c r="W367" s="166">
        <v>0</v>
      </c>
      <c r="X367" s="166">
        <v>0</v>
      </c>
      <c r="Y367" s="188">
        <v>0</v>
      </c>
    </row>
    <row r="368" spans="1:25" ht="24" customHeight="1">
      <c r="A368" s="199" t="s">
        <v>253</v>
      </c>
      <c r="B368" s="167">
        <v>230</v>
      </c>
      <c r="C368" s="167">
        <v>3639</v>
      </c>
      <c r="D368" s="167">
        <v>6121</v>
      </c>
      <c r="E368" s="168">
        <v>3</v>
      </c>
      <c r="F368" s="168">
        <v>8262000000</v>
      </c>
      <c r="G368" s="169" t="s">
        <v>5</v>
      </c>
      <c r="H368" s="169" t="s">
        <v>372</v>
      </c>
      <c r="I368" s="169" t="s">
        <v>8</v>
      </c>
      <c r="J368" s="169">
        <v>400</v>
      </c>
      <c r="K368" s="169" t="s">
        <v>342</v>
      </c>
      <c r="L368" s="168">
        <v>2021</v>
      </c>
      <c r="M368" s="168">
        <v>2024</v>
      </c>
      <c r="N368" s="170">
        <v>0</v>
      </c>
      <c r="O368" s="170">
        <v>87000000</v>
      </c>
      <c r="P368" s="170">
        <v>0</v>
      </c>
      <c r="Q368" s="170">
        <v>0</v>
      </c>
      <c r="R368" s="170">
        <v>2000000</v>
      </c>
      <c r="S368" s="168"/>
      <c r="T368" s="170">
        <v>0</v>
      </c>
      <c r="U368" s="170">
        <v>2000000</v>
      </c>
      <c r="V368" s="170">
        <v>0</v>
      </c>
      <c r="W368" s="170">
        <v>0</v>
      </c>
      <c r="X368" s="170">
        <v>0</v>
      </c>
      <c r="Y368" s="200">
        <v>0</v>
      </c>
    </row>
    <row r="369" spans="1:25" ht="24" customHeight="1">
      <c r="A369" s="197" t="s">
        <v>181</v>
      </c>
      <c r="B369" s="171">
        <v>230</v>
      </c>
      <c r="C369" s="171">
        <v>3639</v>
      </c>
      <c r="D369" s="171">
        <v>6121</v>
      </c>
      <c r="E369" s="172">
        <v>2</v>
      </c>
      <c r="F369" s="172">
        <v>8006000000</v>
      </c>
      <c r="G369" s="173" t="s">
        <v>5</v>
      </c>
      <c r="H369" s="173" t="s">
        <v>427</v>
      </c>
      <c r="I369" s="173" t="s">
        <v>22</v>
      </c>
      <c r="J369" s="173">
        <v>400</v>
      </c>
      <c r="K369" s="173" t="s">
        <v>294</v>
      </c>
      <c r="L369" s="172">
        <v>2020</v>
      </c>
      <c r="M369" s="172">
        <v>2021</v>
      </c>
      <c r="N369" s="174">
        <v>0</v>
      </c>
      <c r="O369" s="174">
        <v>7500000</v>
      </c>
      <c r="P369" s="174">
        <v>0</v>
      </c>
      <c r="Q369" s="174">
        <v>5000000</v>
      </c>
      <c r="R369" s="174">
        <v>1000000</v>
      </c>
      <c r="S369" s="172"/>
      <c r="T369" s="174">
        <v>0</v>
      </c>
      <c r="U369" s="174">
        <v>1000000</v>
      </c>
      <c r="V369" s="174">
        <v>0</v>
      </c>
      <c r="W369" s="174">
        <v>0</v>
      </c>
      <c r="X369" s="174">
        <v>0</v>
      </c>
      <c r="Y369" s="198">
        <v>0</v>
      </c>
    </row>
    <row r="370" spans="1:25" ht="24" customHeight="1">
      <c r="A370" s="187" t="s">
        <v>867</v>
      </c>
      <c r="B370" s="163">
        <v>230</v>
      </c>
      <c r="C370" s="163">
        <v>3639</v>
      </c>
      <c r="D370" s="163">
        <v>6121</v>
      </c>
      <c r="E370" s="164">
        <v>1</v>
      </c>
      <c r="F370" s="164"/>
      <c r="G370" s="165" t="s">
        <v>5</v>
      </c>
      <c r="H370" s="165" t="s">
        <v>868</v>
      </c>
      <c r="I370" s="165" t="s">
        <v>15</v>
      </c>
      <c r="J370" s="165">
        <v>400</v>
      </c>
      <c r="K370" s="165" t="s">
        <v>342</v>
      </c>
      <c r="L370" s="164">
        <v>2021</v>
      </c>
      <c r="M370" s="164">
        <v>2021</v>
      </c>
      <c r="N370" s="166">
        <v>0</v>
      </c>
      <c r="O370" s="166">
        <v>4380000</v>
      </c>
      <c r="P370" s="166">
        <v>0</v>
      </c>
      <c r="Q370" s="166">
        <v>0</v>
      </c>
      <c r="R370" s="166">
        <v>130000</v>
      </c>
      <c r="S370" s="164"/>
      <c r="T370" s="166">
        <v>0</v>
      </c>
      <c r="U370" s="166">
        <v>130000</v>
      </c>
      <c r="V370" s="166">
        <v>0</v>
      </c>
      <c r="W370" s="166">
        <v>0</v>
      </c>
      <c r="X370" s="166">
        <v>0</v>
      </c>
      <c r="Y370" s="188">
        <v>0</v>
      </c>
    </row>
    <row r="371" spans="1:25" ht="24" customHeight="1">
      <c r="A371" s="187" t="s">
        <v>1100</v>
      </c>
      <c r="B371" s="163">
        <v>230</v>
      </c>
      <c r="C371" s="163">
        <v>3639</v>
      </c>
      <c r="D371" s="163">
        <v>6121</v>
      </c>
      <c r="E371" s="164">
        <v>1</v>
      </c>
      <c r="F371" s="164">
        <v>8207000000</v>
      </c>
      <c r="G371" s="165" t="s">
        <v>5</v>
      </c>
      <c r="H371" s="165" t="s">
        <v>1101</v>
      </c>
      <c r="I371" s="165" t="s">
        <v>1102</v>
      </c>
      <c r="J371" s="165">
        <v>400</v>
      </c>
      <c r="K371" s="165" t="s">
        <v>342</v>
      </c>
      <c r="L371" s="164">
        <v>2018</v>
      </c>
      <c r="M371" s="164">
        <v>2021</v>
      </c>
      <c r="N371" s="166">
        <v>0</v>
      </c>
      <c r="O371" s="166">
        <v>2825700</v>
      </c>
      <c r="P371" s="166">
        <v>205700</v>
      </c>
      <c r="Q371" s="166">
        <v>1550000</v>
      </c>
      <c r="R371" s="166">
        <v>1070000</v>
      </c>
      <c r="S371" s="164"/>
      <c r="T371" s="166">
        <v>1070000</v>
      </c>
      <c r="U371" s="166">
        <v>0</v>
      </c>
      <c r="V371" s="166">
        <v>0</v>
      </c>
      <c r="W371" s="166">
        <v>0</v>
      </c>
      <c r="X371" s="166">
        <v>0</v>
      </c>
      <c r="Y371" s="188">
        <v>0</v>
      </c>
    </row>
    <row r="372" spans="1:25" ht="24" customHeight="1" thickBot="1">
      <c r="A372" s="189"/>
      <c r="B372" s="190">
        <v>230</v>
      </c>
      <c r="C372" s="190">
        <v>3639</v>
      </c>
      <c r="D372" s="190">
        <v>6142</v>
      </c>
      <c r="E372" s="191">
        <v>1</v>
      </c>
      <c r="F372" s="191">
        <v>8252000000</v>
      </c>
      <c r="G372" s="192" t="s">
        <v>5</v>
      </c>
      <c r="H372" s="192" t="s">
        <v>866</v>
      </c>
      <c r="I372" s="192" t="s">
        <v>18</v>
      </c>
      <c r="J372" s="192">
        <v>400</v>
      </c>
      <c r="K372" s="192"/>
      <c r="L372" s="191">
        <v>2021</v>
      </c>
      <c r="M372" s="191">
        <v>2021</v>
      </c>
      <c r="N372" s="193">
        <v>0</v>
      </c>
      <c r="O372" s="193">
        <v>2000000</v>
      </c>
      <c r="P372" s="193">
        <v>0</v>
      </c>
      <c r="Q372" s="193">
        <v>0</v>
      </c>
      <c r="R372" s="193">
        <v>2000000</v>
      </c>
      <c r="S372" s="191"/>
      <c r="T372" s="193">
        <v>1400000</v>
      </c>
      <c r="U372" s="193">
        <v>600000</v>
      </c>
      <c r="V372" s="193">
        <v>0</v>
      </c>
      <c r="W372" s="193">
        <v>0</v>
      </c>
      <c r="X372" s="193">
        <v>0</v>
      </c>
      <c r="Y372" s="194">
        <v>0</v>
      </c>
    </row>
    <row r="373" spans="1:25" ht="24" customHeight="1" thickBot="1">
      <c r="A373" s="121"/>
      <c r="B373" s="121"/>
      <c r="C373" s="121"/>
      <c r="D373" s="121"/>
      <c r="E373" s="121"/>
      <c r="F373" s="121"/>
      <c r="G373" s="121"/>
      <c r="H373" s="498" t="s">
        <v>594</v>
      </c>
      <c r="I373" s="498"/>
      <c r="J373" s="498"/>
      <c r="K373" s="498"/>
      <c r="L373" s="498"/>
      <c r="M373" s="124"/>
      <c r="N373" s="124"/>
      <c r="O373" s="86">
        <f aca="true" t="shared" si="27" ref="O373:Y373">SUM(O356:O372)</f>
        <v>196555700</v>
      </c>
      <c r="P373" s="87">
        <f t="shared" si="27"/>
        <v>205700</v>
      </c>
      <c r="Q373" s="87">
        <f t="shared" si="27"/>
        <v>6550000</v>
      </c>
      <c r="R373" s="87">
        <f t="shared" si="27"/>
        <v>54050000</v>
      </c>
      <c r="S373" s="87">
        <f t="shared" si="27"/>
        <v>0</v>
      </c>
      <c r="T373" s="87">
        <f t="shared" si="27"/>
        <v>5370000</v>
      </c>
      <c r="U373" s="87">
        <f t="shared" si="27"/>
        <v>48680000</v>
      </c>
      <c r="V373" s="87">
        <f t="shared" si="27"/>
        <v>0</v>
      </c>
      <c r="W373" s="87">
        <f t="shared" si="27"/>
        <v>0</v>
      </c>
      <c r="X373" s="87">
        <f t="shared" si="27"/>
        <v>0</v>
      </c>
      <c r="Y373" s="87">
        <f t="shared" si="27"/>
        <v>0</v>
      </c>
    </row>
    <row r="374" spans="1:25" ht="24" customHeight="1" thickBot="1">
      <c r="A374" s="121"/>
      <c r="B374" s="121"/>
      <c r="C374" s="89" t="s">
        <v>630</v>
      </c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</row>
    <row r="375" spans="1:25" ht="24" customHeight="1" thickBot="1">
      <c r="A375" s="214" t="s">
        <v>643</v>
      </c>
      <c r="B375" s="215">
        <v>230</v>
      </c>
      <c r="C375" s="215">
        <v>3699</v>
      </c>
      <c r="D375" s="215">
        <v>6121</v>
      </c>
      <c r="E375" s="216">
        <v>1</v>
      </c>
      <c r="F375" s="216">
        <v>8216000000</v>
      </c>
      <c r="G375" s="217" t="s">
        <v>5</v>
      </c>
      <c r="H375" s="217" t="s">
        <v>644</v>
      </c>
      <c r="I375" s="217" t="s">
        <v>10</v>
      </c>
      <c r="J375" s="217">
        <v>400</v>
      </c>
      <c r="K375" s="217" t="s">
        <v>342</v>
      </c>
      <c r="L375" s="216">
        <v>2017</v>
      </c>
      <c r="M375" s="216">
        <v>2023</v>
      </c>
      <c r="N375" s="218">
        <v>0</v>
      </c>
      <c r="O375" s="218">
        <v>157031270</v>
      </c>
      <c r="P375" s="218">
        <v>8373250</v>
      </c>
      <c r="Q375" s="218">
        <v>32720020</v>
      </c>
      <c r="R375" s="218">
        <v>15938000</v>
      </c>
      <c r="S375" s="216"/>
      <c r="T375" s="218">
        <v>15938000</v>
      </c>
      <c r="U375" s="218">
        <v>0</v>
      </c>
      <c r="V375" s="218">
        <v>0</v>
      </c>
      <c r="W375" s="218">
        <v>0</v>
      </c>
      <c r="X375" s="218">
        <v>0</v>
      </c>
      <c r="Y375" s="219">
        <v>0</v>
      </c>
    </row>
    <row r="376" spans="1:25" s="82" customFormat="1" ht="24" customHeight="1" thickBot="1">
      <c r="A376" s="121"/>
      <c r="B376" s="121"/>
      <c r="C376" s="121"/>
      <c r="D376" s="121"/>
      <c r="E376" s="121"/>
      <c r="F376" s="121"/>
      <c r="G376" s="121"/>
      <c r="H376" s="498" t="s">
        <v>631</v>
      </c>
      <c r="I376" s="498"/>
      <c r="J376" s="498"/>
      <c r="K376" s="498"/>
      <c r="L376" s="498"/>
      <c r="M376" s="124"/>
      <c r="N376" s="124"/>
      <c r="O376" s="86">
        <f aca="true" t="shared" si="28" ref="O376:Y376">SUM(O375:O375)</f>
        <v>157031270</v>
      </c>
      <c r="P376" s="87">
        <f t="shared" si="28"/>
        <v>8373250</v>
      </c>
      <c r="Q376" s="87">
        <f t="shared" si="28"/>
        <v>32720020</v>
      </c>
      <c r="R376" s="87">
        <f t="shared" si="28"/>
        <v>15938000</v>
      </c>
      <c r="S376" s="87">
        <f t="shared" si="28"/>
        <v>0</v>
      </c>
      <c r="T376" s="87">
        <f t="shared" si="28"/>
        <v>15938000</v>
      </c>
      <c r="U376" s="87">
        <f t="shared" si="28"/>
        <v>0</v>
      </c>
      <c r="V376" s="87">
        <f t="shared" si="28"/>
        <v>0</v>
      </c>
      <c r="W376" s="87">
        <f t="shared" si="28"/>
        <v>0</v>
      </c>
      <c r="X376" s="87">
        <f t="shared" si="28"/>
        <v>0</v>
      </c>
      <c r="Y376" s="87">
        <f t="shared" si="28"/>
        <v>0</v>
      </c>
    </row>
    <row r="377" spans="1:25" s="82" customFormat="1" ht="24" customHeight="1" thickBot="1">
      <c r="A377" s="121"/>
      <c r="B377" s="121"/>
      <c r="C377" s="89" t="s">
        <v>636</v>
      </c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</row>
    <row r="378" spans="1:25" ht="24" customHeight="1" thickBot="1">
      <c r="A378" s="214" t="s">
        <v>633</v>
      </c>
      <c r="B378" s="215">
        <v>190</v>
      </c>
      <c r="C378" s="215">
        <v>3713</v>
      </c>
      <c r="D378" s="215">
        <v>6460</v>
      </c>
      <c r="E378" s="216">
        <v>1</v>
      </c>
      <c r="F378" s="216">
        <v>119000000</v>
      </c>
      <c r="G378" s="217" t="s">
        <v>35</v>
      </c>
      <c r="H378" s="217" t="s">
        <v>634</v>
      </c>
      <c r="I378" s="217" t="s">
        <v>18</v>
      </c>
      <c r="J378" s="217">
        <v>400</v>
      </c>
      <c r="K378" s="217" t="s">
        <v>342</v>
      </c>
      <c r="L378" s="216">
        <v>2019</v>
      </c>
      <c r="M378" s="216">
        <v>2023</v>
      </c>
      <c r="N378" s="218">
        <v>76170000</v>
      </c>
      <c r="O378" s="218">
        <v>49250000</v>
      </c>
      <c r="P378" s="218">
        <v>3932500</v>
      </c>
      <c r="Q378" s="218">
        <v>5317500</v>
      </c>
      <c r="R378" s="218">
        <v>10000000</v>
      </c>
      <c r="S378" s="216"/>
      <c r="T378" s="218">
        <v>10000000</v>
      </c>
      <c r="U378" s="218">
        <v>0</v>
      </c>
      <c r="V378" s="218">
        <v>0</v>
      </c>
      <c r="W378" s="218">
        <v>0</v>
      </c>
      <c r="X378" s="218">
        <v>0</v>
      </c>
      <c r="Y378" s="219">
        <v>0</v>
      </c>
    </row>
    <row r="379" spans="1:25" s="82" customFormat="1" ht="54.75" customHeight="1" thickBot="1">
      <c r="A379" s="121"/>
      <c r="B379" s="121"/>
      <c r="C379" s="121"/>
      <c r="D379" s="121"/>
      <c r="E379" s="121"/>
      <c r="F379" s="121"/>
      <c r="G379" s="121"/>
      <c r="H379" s="498" t="s">
        <v>635</v>
      </c>
      <c r="I379" s="498"/>
      <c r="J379" s="498"/>
      <c r="K379" s="498"/>
      <c r="L379" s="498"/>
      <c r="M379" s="124"/>
      <c r="N379" s="124"/>
      <c r="O379" s="86">
        <f aca="true" t="shared" si="29" ref="O379:Y379">SUM(O378)</f>
        <v>49250000</v>
      </c>
      <c r="P379" s="87">
        <f t="shared" si="29"/>
        <v>3932500</v>
      </c>
      <c r="Q379" s="87">
        <f t="shared" si="29"/>
        <v>5317500</v>
      </c>
      <c r="R379" s="87">
        <f>SUM(R378)</f>
        <v>10000000</v>
      </c>
      <c r="S379" s="87">
        <f t="shared" si="29"/>
        <v>0</v>
      </c>
      <c r="T379" s="87">
        <f t="shared" si="29"/>
        <v>10000000</v>
      </c>
      <c r="U379" s="87">
        <f t="shared" si="29"/>
        <v>0</v>
      </c>
      <c r="V379" s="87">
        <f t="shared" si="29"/>
        <v>0</v>
      </c>
      <c r="W379" s="87">
        <f t="shared" si="29"/>
        <v>0</v>
      </c>
      <c r="X379" s="87">
        <f t="shared" si="29"/>
        <v>0</v>
      </c>
      <c r="Y379" s="87">
        <f t="shared" si="29"/>
        <v>0</v>
      </c>
    </row>
    <row r="380" spans="1:25" s="82" customFormat="1" ht="24" customHeight="1" thickBot="1">
      <c r="A380" s="121"/>
      <c r="B380" s="121"/>
      <c r="C380" s="89" t="s">
        <v>596</v>
      </c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</row>
    <row r="381" spans="1:25" ht="24" customHeight="1" thickBot="1">
      <c r="A381" s="214" t="s">
        <v>238</v>
      </c>
      <c r="B381" s="215">
        <v>230</v>
      </c>
      <c r="C381" s="215">
        <v>3722</v>
      </c>
      <c r="D381" s="215">
        <v>6121</v>
      </c>
      <c r="E381" s="216">
        <v>1</v>
      </c>
      <c r="F381" s="216">
        <v>8260000000</v>
      </c>
      <c r="G381" s="217" t="s">
        <v>5</v>
      </c>
      <c r="H381" s="217" t="s">
        <v>871</v>
      </c>
      <c r="I381" s="217" t="s">
        <v>872</v>
      </c>
      <c r="J381" s="217">
        <v>400</v>
      </c>
      <c r="K381" s="217" t="s">
        <v>287</v>
      </c>
      <c r="L381" s="216">
        <v>2019</v>
      </c>
      <c r="M381" s="216">
        <v>2020</v>
      </c>
      <c r="N381" s="218">
        <v>0</v>
      </c>
      <c r="O381" s="218">
        <v>7897000</v>
      </c>
      <c r="P381" s="218">
        <v>120000</v>
      </c>
      <c r="Q381" s="218">
        <v>3660000</v>
      </c>
      <c r="R381" s="218">
        <v>4117000</v>
      </c>
      <c r="S381" s="216"/>
      <c r="T381" s="218">
        <v>4117000</v>
      </c>
      <c r="U381" s="218">
        <v>0</v>
      </c>
      <c r="V381" s="218">
        <v>0</v>
      </c>
      <c r="W381" s="218">
        <v>0</v>
      </c>
      <c r="X381" s="218">
        <v>0</v>
      </c>
      <c r="Y381" s="219">
        <v>0</v>
      </c>
    </row>
    <row r="382" spans="1:25" s="82" customFormat="1" ht="33.75" customHeight="1" thickBot="1">
      <c r="A382" s="121"/>
      <c r="B382" s="121"/>
      <c r="C382" s="121"/>
      <c r="D382" s="121"/>
      <c r="E382" s="121"/>
      <c r="F382" s="121"/>
      <c r="G382" s="121"/>
      <c r="H382" s="498" t="s">
        <v>595</v>
      </c>
      <c r="I382" s="498"/>
      <c r="J382" s="498"/>
      <c r="K382" s="498"/>
      <c r="L382" s="498"/>
      <c r="M382" s="124"/>
      <c r="N382" s="124"/>
      <c r="O382" s="86">
        <f aca="true" t="shared" si="30" ref="O382:Y382">SUM(O381)</f>
        <v>7897000</v>
      </c>
      <c r="P382" s="87">
        <f t="shared" si="30"/>
        <v>120000</v>
      </c>
      <c r="Q382" s="87">
        <f t="shared" si="30"/>
        <v>3660000</v>
      </c>
      <c r="R382" s="87">
        <f>SUM(R381)</f>
        <v>4117000</v>
      </c>
      <c r="S382" s="87">
        <f t="shared" si="30"/>
        <v>0</v>
      </c>
      <c r="T382" s="87">
        <f t="shared" si="30"/>
        <v>4117000</v>
      </c>
      <c r="U382" s="87">
        <f t="shared" si="30"/>
        <v>0</v>
      </c>
      <c r="V382" s="87">
        <f t="shared" si="30"/>
        <v>0</v>
      </c>
      <c r="W382" s="87">
        <f t="shared" si="30"/>
        <v>0</v>
      </c>
      <c r="X382" s="87">
        <f t="shared" si="30"/>
        <v>0</v>
      </c>
      <c r="Y382" s="87">
        <f t="shared" si="30"/>
        <v>0</v>
      </c>
    </row>
    <row r="383" spans="1:25" s="82" customFormat="1" ht="24" customHeight="1" thickBot="1">
      <c r="A383" s="121"/>
      <c r="B383" s="121"/>
      <c r="C383" s="89" t="s">
        <v>597</v>
      </c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</row>
    <row r="384" spans="1:25" ht="24" customHeight="1">
      <c r="A384" s="181" t="s">
        <v>183</v>
      </c>
      <c r="B384" s="182">
        <v>230</v>
      </c>
      <c r="C384" s="182">
        <v>3741</v>
      </c>
      <c r="D384" s="182">
        <v>6121</v>
      </c>
      <c r="E384" s="183">
        <v>1</v>
      </c>
      <c r="F384" s="183">
        <v>5014000000</v>
      </c>
      <c r="G384" s="184" t="s">
        <v>5</v>
      </c>
      <c r="H384" s="184" t="s">
        <v>375</v>
      </c>
      <c r="I384" s="184" t="s">
        <v>29</v>
      </c>
      <c r="J384" s="184">
        <v>400</v>
      </c>
      <c r="K384" s="184" t="s">
        <v>339</v>
      </c>
      <c r="L384" s="183">
        <v>2012</v>
      </c>
      <c r="M384" s="183">
        <v>2022</v>
      </c>
      <c r="N384" s="185">
        <v>0</v>
      </c>
      <c r="O384" s="185">
        <v>129015560</v>
      </c>
      <c r="P384" s="185">
        <v>98014560</v>
      </c>
      <c r="Q384" s="185">
        <v>0</v>
      </c>
      <c r="R384" s="185">
        <v>1075000</v>
      </c>
      <c r="S384" s="183"/>
      <c r="T384" s="185">
        <v>1075000</v>
      </c>
      <c r="U384" s="185">
        <v>0</v>
      </c>
      <c r="V384" s="185">
        <v>0</v>
      </c>
      <c r="W384" s="185">
        <v>0</v>
      </c>
      <c r="X384" s="185">
        <v>0</v>
      </c>
      <c r="Y384" s="186">
        <v>0</v>
      </c>
    </row>
    <row r="385" spans="1:25" s="82" customFormat="1" ht="24" customHeight="1" thickBot="1">
      <c r="A385" s="189" t="s">
        <v>68</v>
      </c>
      <c r="B385" s="190">
        <v>230</v>
      </c>
      <c r="C385" s="190">
        <v>3741</v>
      </c>
      <c r="D385" s="190">
        <v>6121</v>
      </c>
      <c r="E385" s="191">
        <v>1</v>
      </c>
      <c r="F385" s="191">
        <v>8222000000</v>
      </c>
      <c r="G385" s="192" t="s">
        <v>5</v>
      </c>
      <c r="H385" s="192" t="s">
        <v>638</v>
      </c>
      <c r="I385" s="192" t="s">
        <v>29</v>
      </c>
      <c r="J385" s="192">
        <v>400</v>
      </c>
      <c r="K385" s="192" t="s">
        <v>339</v>
      </c>
      <c r="L385" s="191">
        <v>2017</v>
      </c>
      <c r="M385" s="191">
        <v>2021</v>
      </c>
      <c r="N385" s="193">
        <v>0</v>
      </c>
      <c r="O385" s="193">
        <v>128818480</v>
      </c>
      <c r="P385" s="193">
        <v>1470000</v>
      </c>
      <c r="Q385" s="193">
        <v>74348480</v>
      </c>
      <c r="R385" s="193">
        <v>53000000</v>
      </c>
      <c r="S385" s="191"/>
      <c r="T385" s="193">
        <v>0</v>
      </c>
      <c r="U385" s="193">
        <v>0</v>
      </c>
      <c r="V385" s="193">
        <v>53000000</v>
      </c>
      <c r="W385" s="193">
        <v>0</v>
      </c>
      <c r="X385" s="193">
        <v>0</v>
      </c>
      <c r="Y385" s="194">
        <v>0</v>
      </c>
    </row>
    <row r="386" spans="1:25" ht="24" customHeight="1" thickBot="1">
      <c r="A386" s="121"/>
      <c r="B386" s="121"/>
      <c r="C386" s="121"/>
      <c r="D386" s="121"/>
      <c r="E386" s="121"/>
      <c r="F386" s="121"/>
      <c r="G386" s="121"/>
      <c r="H386" s="124" t="s">
        <v>598</v>
      </c>
      <c r="I386" s="124"/>
      <c r="J386" s="124"/>
      <c r="K386" s="124"/>
      <c r="L386" s="124"/>
      <c r="M386" s="124"/>
      <c r="N386" s="124"/>
      <c r="O386" s="86">
        <f aca="true" t="shared" si="31" ref="O386:Y386">SUM(O384:O385)</f>
        <v>257834040</v>
      </c>
      <c r="P386" s="87">
        <f t="shared" si="31"/>
        <v>99484560</v>
      </c>
      <c r="Q386" s="87">
        <f t="shared" si="31"/>
        <v>74348480</v>
      </c>
      <c r="R386" s="87">
        <f t="shared" si="31"/>
        <v>54075000</v>
      </c>
      <c r="S386" s="87">
        <f t="shared" si="31"/>
        <v>0</v>
      </c>
      <c r="T386" s="87">
        <f t="shared" si="31"/>
        <v>1075000</v>
      </c>
      <c r="U386" s="87">
        <f t="shared" si="31"/>
        <v>0</v>
      </c>
      <c r="V386" s="87">
        <f t="shared" si="31"/>
        <v>53000000</v>
      </c>
      <c r="W386" s="87">
        <f t="shared" si="31"/>
        <v>0</v>
      </c>
      <c r="X386" s="87">
        <f t="shared" si="31"/>
        <v>0</v>
      </c>
      <c r="Y386" s="87">
        <f t="shared" si="31"/>
        <v>0</v>
      </c>
    </row>
    <row r="387" spans="1:25" ht="24" customHeight="1" thickBot="1">
      <c r="A387" s="121"/>
      <c r="B387" s="121"/>
      <c r="C387" s="89" t="s">
        <v>599</v>
      </c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</row>
    <row r="388" spans="1:25" ht="24" customHeight="1" thickBot="1">
      <c r="A388" s="214" t="s">
        <v>239</v>
      </c>
      <c r="B388" s="215">
        <v>190</v>
      </c>
      <c r="C388" s="215">
        <v>3744</v>
      </c>
      <c r="D388" s="215">
        <v>6315</v>
      </c>
      <c r="E388" s="216">
        <v>1</v>
      </c>
      <c r="F388" s="216"/>
      <c r="G388" s="217" t="s">
        <v>35</v>
      </c>
      <c r="H388" s="217" t="s">
        <v>465</v>
      </c>
      <c r="I388" s="217" t="s">
        <v>22</v>
      </c>
      <c r="J388" s="217">
        <v>400</v>
      </c>
      <c r="K388" s="217" t="s">
        <v>342</v>
      </c>
      <c r="L388" s="216">
        <v>2020</v>
      </c>
      <c r="M388" s="216">
        <v>2023</v>
      </c>
      <c r="N388" s="218">
        <v>0</v>
      </c>
      <c r="O388" s="218">
        <v>10000000</v>
      </c>
      <c r="P388" s="218">
        <v>0</v>
      </c>
      <c r="Q388" s="218">
        <v>0</v>
      </c>
      <c r="R388" s="218">
        <v>500000</v>
      </c>
      <c r="S388" s="216"/>
      <c r="T388" s="218">
        <v>500000</v>
      </c>
      <c r="U388" s="218">
        <v>0</v>
      </c>
      <c r="V388" s="218">
        <v>0</v>
      </c>
      <c r="W388" s="218">
        <v>0</v>
      </c>
      <c r="X388" s="218">
        <v>0</v>
      </c>
      <c r="Y388" s="219">
        <v>0</v>
      </c>
    </row>
    <row r="389" spans="1:25" s="82" customFormat="1" ht="24" customHeight="1" thickBot="1">
      <c r="A389" s="121"/>
      <c r="B389" s="121"/>
      <c r="C389" s="121"/>
      <c r="D389" s="121"/>
      <c r="E389" s="121"/>
      <c r="F389" s="121"/>
      <c r="G389" s="121"/>
      <c r="H389" s="498" t="s">
        <v>600</v>
      </c>
      <c r="I389" s="498"/>
      <c r="J389" s="498"/>
      <c r="K389" s="498"/>
      <c r="L389" s="498"/>
      <c r="M389" s="124"/>
      <c r="N389" s="124"/>
      <c r="O389" s="86">
        <f>SUM(O388)</f>
        <v>10000000</v>
      </c>
      <c r="P389" s="87">
        <f aca="true" t="shared" si="32" ref="P389:Y389">SUM(P388)</f>
        <v>0</v>
      </c>
      <c r="Q389" s="87">
        <f t="shared" si="32"/>
        <v>0</v>
      </c>
      <c r="R389" s="87">
        <f>SUM(R388)</f>
        <v>500000</v>
      </c>
      <c r="S389" s="87">
        <f t="shared" si="32"/>
        <v>0</v>
      </c>
      <c r="T389" s="87">
        <f t="shared" si="32"/>
        <v>500000</v>
      </c>
      <c r="U389" s="87">
        <f t="shared" si="32"/>
        <v>0</v>
      </c>
      <c r="V389" s="87">
        <f t="shared" si="32"/>
        <v>0</v>
      </c>
      <c r="W389" s="87">
        <f t="shared" si="32"/>
        <v>0</v>
      </c>
      <c r="X389" s="87">
        <f t="shared" si="32"/>
        <v>0</v>
      </c>
      <c r="Y389" s="87">
        <f t="shared" si="32"/>
        <v>0</v>
      </c>
    </row>
    <row r="390" spans="1:25" s="82" customFormat="1" ht="24" customHeight="1" thickBot="1">
      <c r="A390" s="121"/>
      <c r="B390" s="121"/>
      <c r="C390" s="89" t="s">
        <v>601</v>
      </c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</row>
    <row r="391" spans="1:25" ht="24" customHeight="1">
      <c r="A391" s="181" t="s">
        <v>240</v>
      </c>
      <c r="B391" s="182">
        <v>190</v>
      </c>
      <c r="C391" s="182">
        <v>3745</v>
      </c>
      <c r="D391" s="182">
        <v>6909</v>
      </c>
      <c r="E391" s="183">
        <v>1</v>
      </c>
      <c r="F391" s="183"/>
      <c r="G391" s="184" t="s">
        <v>35</v>
      </c>
      <c r="H391" s="184" t="s">
        <v>320</v>
      </c>
      <c r="I391" s="184" t="s">
        <v>18</v>
      </c>
      <c r="J391" s="184">
        <v>400</v>
      </c>
      <c r="K391" s="184" t="s">
        <v>342</v>
      </c>
      <c r="L391" s="183">
        <v>2018</v>
      </c>
      <c r="M391" s="183">
        <v>2024</v>
      </c>
      <c r="N391" s="185">
        <v>0</v>
      </c>
      <c r="O391" s="185">
        <v>23692000</v>
      </c>
      <c r="P391" s="185">
        <v>2692000</v>
      </c>
      <c r="Q391" s="185">
        <v>3000000</v>
      </c>
      <c r="R391" s="185">
        <v>3000000</v>
      </c>
      <c r="S391" s="183"/>
      <c r="T391" s="185">
        <v>0</v>
      </c>
      <c r="U391" s="185">
        <v>3000000</v>
      </c>
      <c r="V391" s="185">
        <v>0</v>
      </c>
      <c r="W391" s="185">
        <v>0</v>
      </c>
      <c r="X391" s="185">
        <v>0</v>
      </c>
      <c r="Y391" s="186">
        <v>0</v>
      </c>
    </row>
    <row r="392" spans="1:25" s="82" customFormat="1" ht="24" customHeight="1">
      <c r="A392" s="197" t="s">
        <v>179</v>
      </c>
      <c r="B392" s="171">
        <v>230</v>
      </c>
      <c r="C392" s="171">
        <v>3745</v>
      </c>
      <c r="D392" s="171">
        <v>6121</v>
      </c>
      <c r="E392" s="172">
        <v>2</v>
      </c>
      <c r="F392" s="172">
        <v>8217000000</v>
      </c>
      <c r="G392" s="173" t="s">
        <v>5</v>
      </c>
      <c r="H392" s="173" t="s">
        <v>312</v>
      </c>
      <c r="I392" s="173" t="s">
        <v>261</v>
      </c>
      <c r="J392" s="173">
        <v>400</v>
      </c>
      <c r="K392" s="173" t="s">
        <v>277</v>
      </c>
      <c r="L392" s="172">
        <v>2016</v>
      </c>
      <c r="M392" s="172">
        <v>2023</v>
      </c>
      <c r="N392" s="174">
        <v>6600000</v>
      </c>
      <c r="O392" s="174">
        <v>38023190</v>
      </c>
      <c r="P392" s="174">
        <v>543724</v>
      </c>
      <c r="Q392" s="174">
        <v>955466</v>
      </c>
      <c r="R392" s="174">
        <v>524000</v>
      </c>
      <c r="S392" s="172"/>
      <c r="T392" s="174">
        <v>524000</v>
      </c>
      <c r="U392" s="174">
        <v>0</v>
      </c>
      <c r="V392" s="174">
        <v>0</v>
      </c>
      <c r="W392" s="174">
        <v>0</v>
      </c>
      <c r="X392" s="174">
        <v>0</v>
      </c>
      <c r="Y392" s="198">
        <v>0</v>
      </c>
    </row>
    <row r="393" spans="1:25" ht="24" customHeight="1">
      <c r="A393" s="187" t="s">
        <v>873</v>
      </c>
      <c r="B393" s="163">
        <v>230</v>
      </c>
      <c r="C393" s="163">
        <v>3745</v>
      </c>
      <c r="D393" s="163">
        <v>6121</v>
      </c>
      <c r="E393" s="164">
        <v>1</v>
      </c>
      <c r="F393" s="164"/>
      <c r="G393" s="165" t="s">
        <v>5</v>
      </c>
      <c r="H393" s="165" t="s">
        <v>874</v>
      </c>
      <c r="I393" s="165" t="s">
        <v>23</v>
      </c>
      <c r="J393" s="165" t="s">
        <v>23</v>
      </c>
      <c r="K393" s="165" t="s">
        <v>271</v>
      </c>
      <c r="L393" s="164">
        <v>2018</v>
      </c>
      <c r="M393" s="164">
        <v>2025</v>
      </c>
      <c r="N393" s="166">
        <v>0</v>
      </c>
      <c r="O393" s="166">
        <v>195889740</v>
      </c>
      <c r="P393" s="166">
        <v>4235000</v>
      </c>
      <c r="Q393" s="166">
        <v>302500</v>
      </c>
      <c r="R393" s="166">
        <v>42352240</v>
      </c>
      <c r="S393" s="164"/>
      <c r="T393" s="166">
        <v>0</v>
      </c>
      <c r="U393" s="166">
        <v>0</v>
      </c>
      <c r="V393" s="166">
        <v>40000000</v>
      </c>
      <c r="W393" s="166">
        <v>0</v>
      </c>
      <c r="X393" s="166">
        <v>0</v>
      </c>
      <c r="Y393" s="188">
        <v>2352240</v>
      </c>
    </row>
    <row r="394" spans="1:25" ht="24" customHeight="1">
      <c r="A394" s="187" t="s">
        <v>52</v>
      </c>
      <c r="B394" s="163">
        <v>230</v>
      </c>
      <c r="C394" s="163">
        <v>3745</v>
      </c>
      <c r="D394" s="163">
        <v>6121</v>
      </c>
      <c r="E394" s="164">
        <v>1</v>
      </c>
      <c r="F394" s="164">
        <v>5051000000</v>
      </c>
      <c r="G394" s="165" t="s">
        <v>5</v>
      </c>
      <c r="H394" s="165" t="s">
        <v>407</v>
      </c>
      <c r="I394" s="165" t="s">
        <v>8</v>
      </c>
      <c r="J394" s="165">
        <v>400</v>
      </c>
      <c r="K394" s="165" t="s">
        <v>342</v>
      </c>
      <c r="L394" s="164">
        <v>2018</v>
      </c>
      <c r="M394" s="164">
        <v>2024</v>
      </c>
      <c r="N394" s="166">
        <v>0</v>
      </c>
      <c r="O394" s="166">
        <v>15219270</v>
      </c>
      <c r="P394" s="166">
        <v>149790</v>
      </c>
      <c r="Q394" s="166">
        <v>4035480</v>
      </c>
      <c r="R394" s="166">
        <v>10834000</v>
      </c>
      <c r="S394" s="164"/>
      <c r="T394" s="166">
        <v>1534000</v>
      </c>
      <c r="U394" s="166">
        <v>9300000</v>
      </c>
      <c r="V394" s="166">
        <v>0</v>
      </c>
      <c r="W394" s="166">
        <v>0</v>
      </c>
      <c r="X394" s="166">
        <v>0</v>
      </c>
      <c r="Y394" s="188">
        <v>0</v>
      </c>
    </row>
    <row r="395" spans="1:25" ht="24" customHeight="1">
      <c r="A395" s="187" t="s">
        <v>875</v>
      </c>
      <c r="B395" s="163">
        <v>230</v>
      </c>
      <c r="C395" s="163">
        <v>3745</v>
      </c>
      <c r="D395" s="163">
        <v>6121</v>
      </c>
      <c r="E395" s="164">
        <v>1</v>
      </c>
      <c r="F395" s="164">
        <v>3287000000</v>
      </c>
      <c r="G395" s="165" t="s">
        <v>5</v>
      </c>
      <c r="H395" s="165" t="s">
        <v>876</v>
      </c>
      <c r="I395" s="165" t="s">
        <v>10</v>
      </c>
      <c r="J395" s="165">
        <v>400</v>
      </c>
      <c r="K395" s="165" t="s">
        <v>342</v>
      </c>
      <c r="L395" s="164">
        <v>2020</v>
      </c>
      <c r="M395" s="164">
        <v>2021</v>
      </c>
      <c r="N395" s="166">
        <v>0</v>
      </c>
      <c r="O395" s="166">
        <v>13500000</v>
      </c>
      <c r="P395" s="166">
        <v>0</v>
      </c>
      <c r="Q395" s="166">
        <v>0</v>
      </c>
      <c r="R395" s="166">
        <v>13500000</v>
      </c>
      <c r="S395" s="164"/>
      <c r="T395" s="166">
        <v>0</v>
      </c>
      <c r="U395" s="166">
        <v>0</v>
      </c>
      <c r="V395" s="166">
        <v>13500000</v>
      </c>
      <c r="W395" s="166">
        <v>0</v>
      </c>
      <c r="X395" s="166">
        <v>0</v>
      </c>
      <c r="Y395" s="188">
        <v>0</v>
      </c>
    </row>
    <row r="396" spans="1:25" ht="24" customHeight="1">
      <c r="A396" s="187" t="s">
        <v>42</v>
      </c>
      <c r="B396" s="163">
        <v>230</v>
      </c>
      <c r="C396" s="163">
        <v>3745</v>
      </c>
      <c r="D396" s="163">
        <v>6121</v>
      </c>
      <c r="E396" s="164">
        <v>1</v>
      </c>
      <c r="F396" s="164">
        <v>5047000000</v>
      </c>
      <c r="G396" s="165" t="s">
        <v>5</v>
      </c>
      <c r="H396" s="165" t="s">
        <v>414</v>
      </c>
      <c r="I396" s="165" t="s">
        <v>259</v>
      </c>
      <c r="J396" s="165">
        <v>400</v>
      </c>
      <c r="K396" s="165" t="s">
        <v>342</v>
      </c>
      <c r="L396" s="164">
        <v>2018</v>
      </c>
      <c r="M396" s="164">
        <v>2022</v>
      </c>
      <c r="N396" s="166">
        <v>0</v>
      </c>
      <c r="O396" s="166">
        <v>18987877</v>
      </c>
      <c r="P396" s="166">
        <v>265217</v>
      </c>
      <c r="Q396" s="166">
        <v>349660</v>
      </c>
      <c r="R396" s="166">
        <v>673000</v>
      </c>
      <c r="S396" s="164"/>
      <c r="T396" s="166">
        <v>673000</v>
      </c>
      <c r="U396" s="166">
        <v>0</v>
      </c>
      <c r="V396" s="166">
        <v>0</v>
      </c>
      <c r="W396" s="166">
        <v>0</v>
      </c>
      <c r="X396" s="166">
        <v>0</v>
      </c>
      <c r="Y396" s="188">
        <v>0</v>
      </c>
    </row>
    <row r="397" spans="1:25" ht="24" customHeight="1">
      <c r="A397" s="187" t="s">
        <v>54</v>
      </c>
      <c r="B397" s="163">
        <v>230</v>
      </c>
      <c r="C397" s="163">
        <v>3745</v>
      </c>
      <c r="D397" s="163">
        <v>6121</v>
      </c>
      <c r="E397" s="164">
        <v>1</v>
      </c>
      <c r="F397" s="164">
        <v>5052000000</v>
      </c>
      <c r="G397" s="165" t="s">
        <v>5</v>
      </c>
      <c r="H397" s="165" t="s">
        <v>431</v>
      </c>
      <c r="I397" s="165" t="s">
        <v>15</v>
      </c>
      <c r="J397" s="165">
        <v>400</v>
      </c>
      <c r="K397" s="165" t="s">
        <v>285</v>
      </c>
      <c r="L397" s="164">
        <v>2019</v>
      </c>
      <c r="M397" s="164">
        <v>2022</v>
      </c>
      <c r="N397" s="166">
        <v>0</v>
      </c>
      <c r="O397" s="166">
        <v>6506000</v>
      </c>
      <c r="P397" s="166">
        <v>0</v>
      </c>
      <c r="Q397" s="166">
        <v>0</v>
      </c>
      <c r="R397" s="166">
        <v>6506000</v>
      </c>
      <c r="S397" s="164"/>
      <c r="T397" s="166">
        <v>600000</v>
      </c>
      <c r="U397" s="166">
        <v>5906000</v>
      </c>
      <c r="V397" s="166">
        <v>0</v>
      </c>
      <c r="W397" s="166">
        <v>0</v>
      </c>
      <c r="X397" s="166">
        <v>0</v>
      </c>
      <c r="Y397" s="188">
        <v>0</v>
      </c>
    </row>
    <row r="398" spans="1:25" ht="24" customHeight="1">
      <c r="A398" s="197" t="s">
        <v>44</v>
      </c>
      <c r="B398" s="171">
        <v>230</v>
      </c>
      <c r="C398" s="171">
        <v>3745</v>
      </c>
      <c r="D398" s="171">
        <v>6121</v>
      </c>
      <c r="E398" s="172">
        <v>2</v>
      </c>
      <c r="F398" s="172">
        <v>8212000000</v>
      </c>
      <c r="G398" s="173" t="s">
        <v>5</v>
      </c>
      <c r="H398" s="173" t="s">
        <v>355</v>
      </c>
      <c r="I398" s="173" t="s">
        <v>256</v>
      </c>
      <c r="J398" s="173">
        <v>400</v>
      </c>
      <c r="K398" s="173" t="s">
        <v>342</v>
      </c>
      <c r="L398" s="172">
        <v>2018</v>
      </c>
      <c r="M398" s="172">
        <v>2024</v>
      </c>
      <c r="N398" s="174">
        <v>0</v>
      </c>
      <c r="O398" s="174">
        <v>111029222</v>
      </c>
      <c r="P398" s="174">
        <v>95485</v>
      </c>
      <c r="Q398" s="174">
        <v>2073335</v>
      </c>
      <c r="R398" s="174">
        <v>4317000</v>
      </c>
      <c r="S398" s="172"/>
      <c r="T398" s="174">
        <v>2717000</v>
      </c>
      <c r="U398" s="174">
        <v>1600000</v>
      </c>
      <c r="V398" s="174">
        <v>0</v>
      </c>
      <c r="W398" s="174">
        <v>0</v>
      </c>
      <c r="X398" s="174">
        <v>0</v>
      </c>
      <c r="Y398" s="198">
        <v>0</v>
      </c>
    </row>
    <row r="399" spans="1:25" ht="24" customHeight="1">
      <c r="A399" s="187" t="s">
        <v>50</v>
      </c>
      <c r="B399" s="163">
        <v>230</v>
      </c>
      <c r="C399" s="163">
        <v>3745</v>
      </c>
      <c r="D399" s="163">
        <v>6121</v>
      </c>
      <c r="E399" s="164">
        <v>1</v>
      </c>
      <c r="F399" s="164">
        <v>5050000000</v>
      </c>
      <c r="G399" s="165" t="s">
        <v>5</v>
      </c>
      <c r="H399" s="165" t="s">
        <v>473</v>
      </c>
      <c r="I399" s="165" t="s">
        <v>10</v>
      </c>
      <c r="J399" s="165">
        <v>400</v>
      </c>
      <c r="K399" s="165" t="s">
        <v>342</v>
      </c>
      <c r="L399" s="164">
        <v>2018</v>
      </c>
      <c r="M399" s="164">
        <v>2024</v>
      </c>
      <c r="N399" s="166">
        <v>0</v>
      </c>
      <c r="O399" s="166">
        <v>9358993</v>
      </c>
      <c r="P399" s="166">
        <v>356224</v>
      </c>
      <c r="Q399" s="166">
        <v>1691769</v>
      </c>
      <c r="R399" s="166">
        <v>6951000</v>
      </c>
      <c r="S399" s="164"/>
      <c r="T399" s="166">
        <v>1311000</v>
      </c>
      <c r="U399" s="166">
        <v>5640000</v>
      </c>
      <c r="V399" s="166">
        <v>0</v>
      </c>
      <c r="W399" s="166">
        <v>0</v>
      </c>
      <c r="X399" s="166">
        <v>0</v>
      </c>
      <c r="Y399" s="188">
        <v>0</v>
      </c>
    </row>
    <row r="400" spans="1:25" ht="24" customHeight="1">
      <c r="A400" s="187" t="s">
        <v>43</v>
      </c>
      <c r="B400" s="163">
        <v>230</v>
      </c>
      <c r="C400" s="163">
        <v>3745</v>
      </c>
      <c r="D400" s="163">
        <v>6121</v>
      </c>
      <c r="E400" s="164">
        <v>1</v>
      </c>
      <c r="F400" s="164">
        <v>5045000000</v>
      </c>
      <c r="G400" s="165" t="s">
        <v>5</v>
      </c>
      <c r="H400" s="165" t="s">
        <v>475</v>
      </c>
      <c r="I400" s="165" t="s">
        <v>10</v>
      </c>
      <c r="J400" s="165">
        <v>400</v>
      </c>
      <c r="K400" s="165" t="s">
        <v>342</v>
      </c>
      <c r="L400" s="164">
        <v>2018</v>
      </c>
      <c r="M400" s="164">
        <v>2023</v>
      </c>
      <c r="N400" s="166">
        <v>1000000</v>
      </c>
      <c r="O400" s="166">
        <v>13402742</v>
      </c>
      <c r="P400" s="166">
        <v>676742</v>
      </c>
      <c r="Q400" s="166">
        <v>10945000</v>
      </c>
      <c r="R400" s="166">
        <v>1581000</v>
      </c>
      <c r="S400" s="164"/>
      <c r="T400" s="166">
        <v>811000</v>
      </c>
      <c r="U400" s="166">
        <v>770000</v>
      </c>
      <c r="V400" s="166">
        <v>0</v>
      </c>
      <c r="W400" s="166">
        <v>0</v>
      </c>
      <c r="X400" s="166">
        <v>0</v>
      </c>
      <c r="Y400" s="188">
        <v>0</v>
      </c>
    </row>
    <row r="401" spans="1:25" ht="24" customHeight="1">
      <c r="A401" s="197" t="s">
        <v>53</v>
      </c>
      <c r="B401" s="171">
        <v>230</v>
      </c>
      <c r="C401" s="171">
        <v>3745</v>
      </c>
      <c r="D401" s="171">
        <v>6121</v>
      </c>
      <c r="E401" s="172">
        <v>2</v>
      </c>
      <c r="F401" s="172">
        <v>5053000000</v>
      </c>
      <c r="G401" s="173" t="s">
        <v>5</v>
      </c>
      <c r="H401" s="173" t="s">
        <v>479</v>
      </c>
      <c r="I401" s="173" t="s">
        <v>15</v>
      </c>
      <c r="J401" s="173">
        <v>400</v>
      </c>
      <c r="K401" s="173" t="s">
        <v>342</v>
      </c>
      <c r="L401" s="172">
        <v>2020</v>
      </c>
      <c r="M401" s="172">
        <v>2023</v>
      </c>
      <c r="N401" s="174">
        <v>0</v>
      </c>
      <c r="O401" s="174">
        <v>11150000</v>
      </c>
      <c r="P401" s="174">
        <v>0</v>
      </c>
      <c r="Q401" s="174">
        <v>0</v>
      </c>
      <c r="R401" s="174">
        <v>650000</v>
      </c>
      <c r="S401" s="172"/>
      <c r="T401" s="174">
        <v>0</v>
      </c>
      <c r="U401" s="174">
        <v>650000</v>
      </c>
      <c r="V401" s="174">
        <v>0</v>
      </c>
      <c r="W401" s="174">
        <v>0</v>
      </c>
      <c r="X401" s="174">
        <v>0</v>
      </c>
      <c r="Y401" s="198">
        <v>0</v>
      </c>
    </row>
    <row r="402" spans="1:25" ht="24" customHeight="1">
      <c r="A402" s="293" t="s">
        <v>877</v>
      </c>
      <c r="B402" s="294">
        <v>300</v>
      </c>
      <c r="C402" s="294">
        <v>3745</v>
      </c>
      <c r="D402" s="294">
        <v>6121</v>
      </c>
      <c r="E402" s="295">
        <v>1</v>
      </c>
      <c r="F402" s="295"/>
      <c r="G402" s="296" t="s">
        <v>17</v>
      </c>
      <c r="H402" s="296" t="s">
        <v>878</v>
      </c>
      <c r="I402" s="296" t="s">
        <v>29</v>
      </c>
      <c r="J402" s="296">
        <v>400</v>
      </c>
      <c r="K402" s="296" t="s">
        <v>290</v>
      </c>
      <c r="L402" s="295">
        <v>2020</v>
      </c>
      <c r="M402" s="295">
        <v>2023</v>
      </c>
      <c r="N402" s="297">
        <v>0</v>
      </c>
      <c r="O402" s="297">
        <v>13695590</v>
      </c>
      <c r="P402" s="297">
        <v>95590</v>
      </c>
      <c r="Q402" s="297">
        <v>0</v>
      </c>
      <c r="R402" s="297">
        <v>500000</v>
      </c>
      <c r="S402" s="295"/>
      <c r="T402" s="297">
        <v>0</v>
      </c>
      <c r="U402" s="297">
        <v>500000</v>
      </c>
      <c r="V402" s="297">
        <v>0</v>
      </c>
      <c r="W402" s="297">
        <v>0</v>
      </c>
      <c r="X402" s="297">
        <v>0</v>
      </c>
      <c r="Y402" s="298">
        <v>0</v>
      </c>
    </row>
    <row r="403" spans="1:25" ht="24" customHeight="1" thickBot="1">
      <c r="A403" s="230" t="s">
        <v>1142</v>
      </c>
      <c r="B403" s="231">
        <v>300</v>
      </c>
      <c r="C403" s="231">
        <v>3745</v>
      </c>
      <c r="D403" s="231">
        <v>6121</v>
      </c>
      <c r="E403" s="232">
        <v>2</v>
      </c>
      <c r="F403" s="232"/>
      <c r="G403" s="233" t="s">
        <v>17</v>
      </c>
      <c r="H403" s="233" t="s">
        <v>1143</v>
      </c>
      <c r="I403" s="233" t="s">
        <v>15</v>
      </c>
      <c r="J403" s="233">
        <v>400</v>
      </c>
      <c r="K403" s="233" t="s">
        <v>285</v>
      </c>
      <c r="L403" s="232">
        <v>2020</v>
      </c>
      <c r="M403" s="232">
        <v>2021</v>
      </c>
      <c r="N403" s="234">
        <v>3641429</v>
      </c>
      <c r="O403" s="234">
        <v>2285586</v>
      </c>
      <c r="P403" s="234">
        <v>0</v>
      </c>
      <c r="Q403" s="234">
        <v>120439</v>
      </c>
      <c r="R403" s="234">
        <v>1000000</v>
      </c>
      <c r="S403" s="232"/>
      <c r="T403" s="234">
        <v>0</v>
      </c>
      <c r="U403" s="234">
        <v>0</v>
      </c>
      <c r="V403" s="234">
        <v>0</v>
      </c>
      <c r="W403" s="234">
        <v>0</v>
      </c>
      <c r="X403" s="234">
        <v>1000000</v>
      </c>
      <c r="Y403" s="234">
        <v>0</v>
      </c>
    </row>
    <row r="404" spans="1:26" ht="24" customHeight="1" thickBot="1">
      <c r="A404" s="121"/>
      <c r="B404" s="121"/>
      <c r="C404" s="121"/>
      <c r="D404" s="121"/>
      <c r="E404" s="121"/>
      <c r="F404" s="121"/>
      <c r="G404" s="121"/>
      <c r="H404" s="498" t="s">
        <v>1103</v>
      </c>
      <c r="I404" s="498"/>
      <c r="J404" s="498"/>
      <c r="K404" s="498"/>
      <c r="L404" s="498"/>
      <c r="M404" s="124"/>
      <c r="N404" s="124"/>
      <c r="O404" s="86">
        <f aca="true" t="shared" si="33" ref="O404:Y404">SUM(O391:O403)</f>
        <v>472740210</v>
      </c>
      <c r="P404" s="87">
        <f t="shared" si="33"/>
        <v>9109772</v>
      </c>
      <c r="Q404" s="87">
        <f t="shared" si="33"/>
        <v>23473649</v>
      </c>
      <c r="R404" s="87">
        <f t="shared" si="33"/>
        <v>92388240</v>
      </c>
      <c r="S404" s="87">
        <f t="shared" si="33"/>
        <v>0</v>
      </c>
      <c r="T404" s="87">
        <f t="shared" si="33"/>
        <v>8170000</v>
      </c>
      <c r="U404" s="87">
        <f t="shared" si="33"/>
        <v>27366000</v>
      </c>
      <c r="V404" s="87">
        <f t="shared" si="33"/>
        <v>53500000</v>
      </c>
      <c r="W404" s="87">
        <f t="shared" si="33"/>
        <v>0</v>
      </c>
      <c r="X404" s="87">
        <f t="shared" si="33"/>
        <v>1000000</v>
      </c>
      <c r="Y404" s="87">
        <f t="shared" si="33"/>
        <v>2352240</v>
      </c>
      <c r="Z404" s="299"/>
    </row>
    <row r="405" spans="1:25" ht="24" customHeight="1">
      <c r="A405" s="121"/>
      <c r="B405" s="121"/>
      <c r="C405" s="84" t="s">
        <v>602</v>
      </c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</row>
    <row r="406" spans="1:25" ht="24" customHeight="1" thickBot="1">
      <c r="A406" s="121"/>
      <c r="B406" s="121"/>
      <c r="C406" s="89" t="s">
        <v>604</v>
      </c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</row>
    <row r="407" spans="1:25" s="82" customFormat="1" ht="24" customHeight="1">
      <c r="A407" s="181" t="s">
        <v>229</v>
      </c>
      <c r="B407" s="182">
        <v>137</v>
      </c>
      <c r="C407" s="182">
        <v>4350</v>
      </c>
      <c r="D407" s="182">
        <v>6313</v>
      </c>
      <c r="E407" s="183">
        <v>1</v>
      </c>
      <c r="F407" s="183">
        <v>618</v>
      </c>
      <c r="G407" s="184" t="s">
        <v>3</v>
      </c>
      <c r="H407" s="184" t="s">
        <v>359</v>
      </c>
      <c r="I407" s="184" t="s">
        <v>7</v>
      </c>
      <c r="J407" s="184">
        <v>481</v>
      </c>
      <c r="K407" s="184" t="s">
        <v>384</v>
      </c>
      <c r="L407" s="183">
        <v>2016</v>
      </c>
      <c r="M407" s="183">
        <v>2021</v>
      </c>
      <c r="N407" s="185">
        <v>0</v>
      </c>
      <c r="O407" s="185">
        <v>14220000</v>
      </c>
      <c r="P407" s="185">
        <v>0</v>
      </c>
      <c r="Q407" s="185">
        <v>0</v>
      </c>
      <c r="R407" s="185">
        <v>14220000</v>
      </c>
      <c r="S407" s="183"/>
      <c r="T407" s="185">
        <v>0</v>
      </c>
      <c r="U407" s="185">
        <v>14220000</v>
      </c>
      <c r="V407" s="185">
        <v>0</v>
      </c>
      <c r="W407" s="185">
        <v>0</v>
      </c>
      <c r="X407" s="185">
        <v>0</v>
      </c>
      <c r="Y407" s="186">
        <v>0</v>
      </c>
    </row>
    <row r="408" spans="1:25" s="82" customFormat="1" ht="24" customHeight="1">
      <c r="A408" s="187" t="s">
        <v>879</v>
      </c>
      <c r="B408" s="163">
        <v>180</v>
      </c>
      <c r="C408" s="163">
        <v>4350</v>
      </c>
      <c r="D408" s="163">
        <v>6351</v>
      </c>
      <c r="E408" s="164">
        <v>1</v>
      </c>
      <c r="F408" s="164"/>
      <c r="G408" s="165">
        <v>410</v>
      </c>
      <c r="H408" s="165" t="s">
        <v>880</v>
      </c>
      <c r="I408" s="165" t="s">
        <v>15</v>
      </c>
      <c r="J408" s="165">
        <v>400</v>
      </c>
      <c r="K408" s="165" t="s">
        <v>382</v>
      </c>
      <c r="L408" s="164">
        <v>2020</v>
      </c>
      <c r="M408" s="164">
        <v>2021</v>
      </c>
      <c r="N408" s="166">
        <v>0</v>
      </c>
      <c r="O408" s="166">
        <v>2145000</v>
      </c>
      <c r="P408" s="166">
        <v>0</v>
      </c>
      <c r="Q408" s="166">
        <v>70000</v>
      </c>
      <c r="R408" s="166">
        <v>2075000</v>
      </c>
      <c r="S408" s="164"/>
      <c r="T408" s="166">
        <v>0</v>
      </c>
      <c r="U408" s="166">
        <v>2075000</v>
      </c>
      <c r="V408" s="166">
        <v>0</v>
      </c>
      <c r="W408" s="166">
        <v>0</v>
      </c>
      <c r="X408" s="166">
        <v>0</v>
      </c>
      <c r="Y408" s="188">
        <v>0</v>
      </c>
    </row>
    <row r="409" spans="1:25" ht="24" customHeight="1">
      <c r="A409" s="187" t="s">
        <v>881</v>
      </c>
      <c r="B409" s="163">
        <v>180</v>
      </c>
      <c r="C409" s="163">
        <v>4350</v>
      </c>
      <c r="D409" s="163">
        <v>6351</v>
      </c>
      <c r="E409" s="164">
        <v>1</v>
      </c>
      <c r="F409" s="164"/>
      <c r="G409" s="165">
        <v>427</v>
      </c>
      <c r="H409" s="165" t="s">
        <v>882</v>
      </c>
      <c r="I409" s="165" t="s">
        <v>10</v>
      </c>
      <c r="J409" s="165">
        <v>427</v>
      </c>
      <c r="K409" s="165" t="s">
        <v>383</v>
      </c>
      <c r="L409" s="164">
        <v>2021</v>
      </c>
      <c r="M409" s="164">
        <v>2021</v>
      </c>
      <c r="N409" s="166">
        <v>0</v>
      </c>
      <c r="O409" s="166">
        <v>3656532</v>
      </c>
      <c r="P409" s="166">
        <v>301532</v>
      </c>
      <c r="Q409" s="166">
        <v>0</v>
      </c>
      <c r="R409" s="166">
        <v>3355000</v>
      </c>
      <c r="S409" s="164"/>
      <c r="T409" s="166">
        <v>0</v>
      </c>
      <c r="U409" s="166">
        <v>3355000</v>
      </c>
      <c r="V409" s="166">
        <v>0</v>
      </c>
      <c r="W409" s="166">
        <v>0</v>
      </c>
      <c r="X409" s="166">
        <v>0</v>
      </c>
      <c r="Y409" s="188">
        <v>0</v>
      </c>
    </row>
    <row r="410" spans="1:25" ht="24" customHeight="1">
      <c r="A410" s="187" t="s">
        <v>213</v>
      </c>
      <c r="B410" s="163">
        <v>180</v>
      </c>
      <c r="C410" s="163">
        <v>4350</v>
      </c>
      <c r="D410" s="163">
        <v>6351</v>
      </c>
      <c r="E410" s="164">
        <v>1</v>
      </c>
      <c r="F410" s="164">
        <v>35</v>
      </c>
      <c r="G410" s="165">
        <v>428</v>
      </c>
      <c r="H410" s="165" t="s">
        <v>326</v>
      </c>
      <c r="I410" s="165" t="s">
        <v>15</v>
      </c>
      <c r="J410" s="165">
        <v>428</v>
      </c>
      <c r="K410" s="165" t="s">
        <v>377</v>
      </c>
      <c r="L410" s="164">
        <v>2019</v>
      </c>
      <c r="M410" s="164">
        <v>2021</v>
      </c>
      <c r="N410" s="166">
        <v>0</v>
      </c>
      <c r="O410" s="166">
        <v>1000000</v>
      </c>
      <c r="P410" s="166">
        <v>0</v>
      </c>
      <c r="Q410" s="166">
        <v>750000</v>
      </c>
      <c r="R410" s="166">
        <v>250000</v>
      </c>
      <c r="S410" s="164"/>
      <c r="T410" s="166">
        <v>0</v>
      </c>
      <c r="U410" s="166">
        <v>250000</v>
      </c>
      <c r="V410" s="166">
        <v>0</v>
      </c>
      <c r="W410" s="166">
        <v>0</v>
      </c>
      <c r="X410" s="166">
        <v>0</v>
      </c>
      <c r="Y410" s="188">
        <v>0</v>
      </c>
    </row>
    <row r="411" spans="1:25" ht="24" customHeight="1">
      <c r="A411" s="187" t="s">
        <v>883</v>
      </c>
      <c r="B411" s="163">
        <v>180</v>
      </c>
      <c r="C411" s="163">
        <v>4350</v>
      </c>
      <c r="D411" s="163">
        <v>6351</v>
      </c>
      <c r="E411" s="164">
        <v>1</v>
      </c>
      <c r="F411" s="164"/>
      <c r="G411" s="165">
        <v>438</v>
      </c>
      <c r="H411" s="165" t="s">
        <v>884</v>
      </c>
      <c r="I411" s="165" t="s">
        <v>8</v>
      </c>
      <c r="J411" s="165">
        <v>438</v>
      </c>
      <c r="K411" s="165" t="s">
        <v>353</v>
      </c>
      <c r="L411" s="164">
        <v>2020</v>
      </c>
      <c r="M411" s="164">
        <v>2021</v>
      </c>
      <c r="N411" s="166">
        <v>0</v>
      </c>
      <c r="O411" s="166">
        <v>2613256</v>
      </c>
      <c r="P411" s="166">
        <v>0</v>
      </c>
      <c r="Q411" s="166">
        <v>113256</v>
      </c>
      <c r="R411" s="166">
        <v>2500000</v>
      </c>
      <c r="S411" s="164"/>
      <c r="T411" s="166">
        <v>0</v>
      </c>
      <c r="U411" s="166">
        <v>2500000</v>
      </c>
      <c r="V411" s="166">
        <v>0</v>
      </c>
      <c r="W411" s="166">
        <v>0</v>
      </c>
      <c r="X411" s="166">
        <v>0</v>
      </c>
      <c r="Y411" s="188">
        <v>0</v>
      </c>
    </row>
    <row r="412" spans="1:25" ht="24" customHeight="1">
      <c r="A412" s="187" t="s">
        <v>243</v>
      </c>
      <c r="B412" s="163">
        <v>180</v>
      </c>
      <c r="C412" s="163">
        <v>4350</v>
      </c>
      <c r="D412" s="163">
        <v>6351</v>
      </c>
      <c r="E412" s="164">
        <v>1</v>
      </c>
      <c r="F412" s="164"/>
      <c r="G412" s="165">
        <v>438</v>
      </c>
      <c r="H412" s="165" t="s">
        <v>499</v>
      </c>
      <c r="I412" s="165" t="s">
        <v>8</v>
      </c>
      <c r="J412" s="165">
        <v>438</v>
      </c>
      <c r="K412" s="165" t="s">
        <v>353</v>
      </c>
      <c r="L412" s="164">
        <v>2019</v>
      </c>
      <c r="M412" s="164">
        <v>2022</v>
      </c>
      <c r="N412" s="166">
        <v>649400</v>
      </c>
      <c r="O412" s="166">
        <v>10918823</v>
      </c>
      <c r="P412" s="166">
        <v>157300</v>
      </c>
      <c r="Q412" s="166">
        <v>3709923</v>
      </c>
      <c r="R412" s="166">
        <v>2064000</v>
      </c>
      <c r="S412" s="164"/>
      <c r="T412" s="166">
        <v>0</v>
      </c>
      <c r="U412" s="166">
        <v>2064000</v>
      </c>
      <c r="V412" s="166">
        <v>0</v>
      </c>
      <c r="W412" s="166">
        <v>0</v>
      </c>
      <c r="X412" s="166">
        <v>0</v>
      </c>
      <c r="Y412" s="188">
        <v>0</v>
      </c>
    </row>
    <row r="413" spans="1:25" ht="43.5" customHeight="1" thickBot="1">
      <c r="A413" s="189" t="s">
        <v>195</v>
      </c>
      <c r="B413" s="190">
        <v>180</v>
      </c>
      <c r="C413" s="190">
        <v>4350</v>
      </c>
      <c r="D413" s="190">
        <v>6351</v>
      </c>
      <c r="E413" s="191">
        <v>1</v>
      </c>
      <c r="F413" s="191"/>
      <c r="G413" s="192">
        <v>449</v>
      </c>
      <c r="H413" s="192" t="s">
        <v>495</v>
      </c>
      <c r="I413" s="192" t="s">
        <v>32</v>
      </c>
      <c r="J413" s="192">
        <v>400</v>
      </c>
      <c r="K413" s="192" t="s">
        <v>396</v>
      </c>
      <c r="L413" s="191">
        <v>2018</v>
      </c>
      <c r="M413" s="191">
        <v>2021</v>
      </c>
      <c r="N413" s="193">
        <v>0</v>
      </c>
      <c r="O413" s="193">
        <v>10085640</v>
      </c>
      <c r="P413" s="193">
        <v>585640</v>
      </c>
      <c r="Q413" s="193">
        <v>0</v>
      </c>
      <c r="R413" s="193">
        <v>9500000</v>
      </c>
      <c r="S413" s="191"/>
      <c r="T413" s="193">
        <v>0</v>
      </c>
      <c r="U413" s="193">
        <v>9500000</v>
      </c>
      <c r="V413" s="193">
        <v>0</v>
      </c>
      <c r="W413" s="193">
        <v>0</v>
      </c>
      <c r="X413" s="193">
        <v>0</v>
      </c>
      <c r="Y413" s="194">
        <v>0</v>
      </c>
    </row>
    <row r="414" spans="1:25" ht="33" customHeight="1" thickBot="1">
      <c r="A414" s="121"/>
      <c r="B414" s="121"/>
      <c r="C414" s="121"/>
      <c r="D414" s="121"/>
      <c r="E414" s="121"/>
      <c r="F414" s="121"/>
      <c r="G414" s="121"/>
      <c r="H414" s="498" t="s">
        <v>605</v>
      </c>
      <c r="I414" s="498"/>
      <c r="J414" s="498"/>
      <c r="K414" s="498"/>
      <c r="L414" s="498"/>
      <c r="M414" s="124"/>
      <c r="N414" s="124"/>
      <c r="O414" s="86">
        <f aca="true" t="shared" si="34" ref="O414:Y414">SUM(O407:O413)</f>
        <v>44639251</v>
      </c>
      <c r="P414" s="86">
        <f t="shared" si="34"/>
        <v>1044472</v>
      </c>
      <c r="Q414" s="86">
        <f t="shared" si="34"/>
        <v>4643179</v>
      </c>
      <c r="R414" s="86">
        <f t="shared" si="34"/>
        <v>33964000</v>
      </c>
      <c r="S414" s="86">
        <f t="shared" si="34"/>
        <v>0</v>
      </c>
      <c r="T414" s="86">
        <f t="shared" si="34"/>
        <v>0</v>
      </c>
      <c r="U414" s="86">
        <f t="shared" si="34"/>
        <v>33964000</v>
      </c>
      <c r="V414" s="86">
        <f t="shared" si="34"/>
        <v>0</v>
      </c>
      <c r="W414" s="86">
        <f t="shared" si="34"/>
        <v>0</v>
      </c>
      <c r="X414" s="86">
        <f t="shared" si="34"/>
        <v>0</v>
      </c>
      <c r="Y414" s="86">
        <f t="shared" si="34"/>
        <v>0</v>
      </c>
    </row>
    <row r="415" spans="1:25" ht="24" customHeight="1" thickBot="1">
      <c r="A415" s="121"/>
      <c r="B415" s="121"/>
      <c r="C415" s="89" t="s">
        <v>603</v>
      </c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</row>
    <row r="416" spans="1:25" ht="24" customHeight="1">
      <c r="A416" s="221" t="s">
        <v>39</v>
      </c>
      <c r="B416" s="222">
        <v>180</v>
      </c>
      <c r="C416" s="222">
        <v>4357</v>
      </c>
      <c r="D416" s="222">
        <v>6351</v>
      </c>
      <c r="E416" s="223">
        <v>2</v>
      </c>
      <c r="F416" s="223"/>
      <c r="G416" s="224">
        <v>424</v>
      </c>
      <c r="H416" s="224" t="s">
        <v>462</v>
      </c>
      <c r="I416" s="224" t="s">
        <v>260</v>
      </c>
      <c r="J416" s="224">
        <v>424</v>
      </c>
      <c r="K416" s="224" t="s">
        <v>470</v>
      </c>
      <c r="L416" s="223">
        <v>2019</v>
      </c>
      <c r="M416" s="223">
        <v>2021</v>
      </c>
      <c r="N416" s="225">
        <v>49382593</v>
      </c>
      <c r="O416" s="225">
        <v>54191000</v>
      </c>
      <c r="P416" s="225">
        <v>3740000</v>
      </c>
      <c r="Q416" s="225">
        <v>49079000</v>
      </c>
      <c r="R416" s="225">
        <v>1372000</v>
      </c>
      <c r="S416" s="223"/>
      <c r="T416" s="225">
        <v>0</v>
      </c>
      <c r="U416" s="225">
        <v>1372000</v>
      </c>
      <c r="V416" s="225">
        <v>0</v>
      </c>
      <c r="W416" s="225">
        <v>0</v>
      </c>
      <c r="X416" s="225">
        <v>0</v>
      </c>
      <c r="Y416" s="226">
        <v>0</v>
      </c>
    </row>
    <row r="417" spans="1:25" s="82" customFormat="1" ht="24" customHeight="1">
      <c r="A417" s="187" t="s">
        <v>885</v>
      </c>
      <c r="B417" s="163">
        <v>180</v>
      </c>
      <c r="C417" s="163">
        <v>4357</v>
      </c>
      <c r="D417" s="163">
        <v>6351</v>
      </c>
      <c r="E417" s="164">
        <v>1</v>
      </c>
      <c r="F417" s="164"/>
      <c r="G417" s="165">
        <v>429</v>
      </c>
      <c r="H417" s="165" t="s">
        <v>886</v>
      </c>
      <c r="I417" s="165" t="s">
        <v>32</v>
      </c>
      <c r="J417" s="165">
        <v>400</v>
      </c>
      <c r="K417" s="165" t="s">
        <v>317</v>
      </c>
      <c r="L417" s="164">
        <v>2021</v>
      </c>
      <c r="M417" s="164">
        <v>2021</v>
      </c>
      <c r="N417" s="166">
        <v>0</v>
      </c>
      <c r="O417" s="166">
        <v>2100000</v>
      </c>
      <c r="P417" s="166">
        <v>0</v>
      </c>
      <c r="Q417" s="166">
        <v>0</v>
      </c>
      <c r="R417" s="166">
        <v>2100000</v>
      </c>
      <c r="S417" s="164"/>
      <c r="T417" s="166">
        <v>0</v>
      </c>
      <c r="U417" s="166">
        <v>2100000</v>
      </c>
      <c r="V417" s="166">
        <v>0</v>
      </c>
      <c r="W417" s="166">
        <v>0</v>
      </c>
      <c r="X417" s="166">
        <v>0</v>
      </c>
      <c r="Y417" s="188">
        <v>0</v>
      </c>
    </row>
    <row r="418" spans="1:25" ht="24" customHeight="1">
      <c r="A418" s="199" t="s">
        <v>651</v>
      </c>
      <c r="B418" s="167">
        <v>180</v>
      </c>
      <c r="C418" s="167">
        <v>4357</v>
      </c>
      <c r="D418" s="167">
        <v>6351</v>
      </c>
      <c r="E418" s="168">
        <v>4</v>
      </c>
      <c r="F418" s="168"/>
      <c r="G418" s="169">
        <v>429</v>
      </c>
      <c r="H418" s="169" t="s">
        <v>887</v>
      </c>
      <c r="I418" s="169" t="s">
        <v>32</v>
      </c>
      <c r="J418" s="169">
        <v>400</v>
      </c>
      <c r="K418" s="169" t="s">
        <v>317</v>
      </c>
      <c r="L418" s="168">
        <v>2020</v>
      </c>
      <c r="M418" s="168">
        <v>2023</v>
      </c>
      <c r="N418" s="170">
        <v>0</v>
      </c>
      <c r="O418" s="170">
        <v>1950000</v>
      </c>
      <c r="P418" s="170">
        <v>0</v>
      </c>
      <c r="Q418" s="170">
        <v>100000</v>
      </c>
      <c r="R418" s="170">
        <v>350000</v>
      </c>
      <c r="S418" s="168"/>
      <c r="T418" s="170">
        <v>0</v>
      </c>
      <c r="U418" s="170">
        <v>350000</v>
      </c>
      <c r="V418" s="170">
        <v>0</v>
      </c>
      <c r="W418" s="170">
        <v>0</v>
      </c>
      <c r="X418" s="170">
        <v>0</v>
      </c>
      <c r="Y418" s="200">
        <v>0</v>
      </c>
    </row>
    <row r="419" spans="1:25" ht="24" customHeight="1">
      <c r="A419" s="187" t="s">
        <v>39</v>
      </c>
      <c r="B419" s="163">
        <v>180</v>
      </c>
      <c r="C419" s="163">
        <v>4357</v>
      </c>
      <c r="D419" s="163">
        <v>6451</v>
      </c>
      <c r="E419" s="164">
        <v>1</v>
      </c>
      <c r="F419" s="164"/>
      <c r="G419" s="165">
        <v>424</v>
      </c>
      <c r="H419" s="165" t="s">
        <v>462</v>
      </c>
      <c r="I419" s="165" t="s">
        <v>260</v>
      </c>
      <c r="J419" s="165">
        <v>424</v>
      </c>
      <c r="K419" s="165" t="s">
        <v>470</v>
      </c>
      <c r="L419" s="164">
        <v>2019</v>
      </c>
      <c r="M419" s="164">
        <v>2021</v>
      </c>
      <c r="N419" s="166">
        <v>0</v>
      </c>
      <c r="O419" s="166">
        <v>11628000</v>
      </c>
      <c r="P419" s="166">
        <v>0</v>
      </c>
      <c r="Q419" s="166">
        <v>0</v>
      </c>
      <c r="R419" s="166">
        <v>11628000</v>
      </c>
      <c r="S419" s="164"/>
      <c r="T419" s="166">
        <v>0</v>
      </c>
      <c r="U419" s="166">
        <v>11628000</v>
      </c>
      <c r="V419" s="166">
        <v>0</v>
      </c>
      <c r="W419" s="166">
        <v>0</v>
      </c>
      <c r="X419" s="166">
        <v>0</v>
      </c>
      <c r="Y419" s="188">
        <v>0</v>
      </c>
    </row>
    <row r="420" spans="1:25" ht="24" customHeight="1">
      <c r="A420" s="187" t="s">
        <v>89</v>
      </c>
      <c r="B420" s="163">
        <v>230</v>
      </c>
      <c r="C420" s="163">
        <v>4357</v>
      </c>
      <c r="D420" s="163">
        <v>6121</v>
      </c>
      <c r="E420" s="164">
        <v>1</v>
      </c>
      <c r="F420" s="164">
        <v>6049000000</v>
      </c>
      <c r="G420" s="165" t="s">
        <v>5</v>
      </c>
      <c r="H420" s="165" t="s">
        <v>399</v>
      </c>
      <c r="I420" s="165" t="s">
        <v>270</v>
      </c>
      <c r="J420" s="165">
        <v>400</v>
      </c>
      <c r="K420" s="165" t="s">
        <v>470</v>
      </c>
      <c r="L420" s="164">
        <v>2017</v>
      </c>
      <c r="M420" s="164">
        <v>2021</v>
      </c>
      <c r="N420" s="166">
        <v>65474707</v>
      </c>
      <c r="O420" s="166">
        <v>66320518</v>
      </c>
      <c r="P420" s="166">
        <v>899270</v>
      </c>
      <c r="Q420" s="166">
        <v>58542248</v>
      </c>
      <c r="R420" s="166">
        <v>6879000</v>
      </c>
      <c r="S420" s="164"/>
      <c r="T420" s="166">
        <v>6879000</v>
      </c>
      <c r="U420" s="166">
        <v>0</v>
      </c>
      <c r="V420" s="166">
        <v>0</v>
      </c>
      <c r="W420" s="166">
        <v>0</v>
      </c>
      <c r="X420" s="166">
        <v>0</v>
      </c>
      <c r="Y420" s="188">
        <v>0</v>
      </c>
    </row>
    <row r="421" spans="1:25" ht="24" customHeight="1">
      <c r="A421" s="187" t="s">
        <v>184</v>
      </c>
      <c r="B421" s="163">
        <v>230</v>
      </c>
      <c r="C421" s="163">
        <v>4357</v>
      </c>
      <c r="D421" s="163">
        <v>6121</v>
      </c>
      <c r="E421" s="164">
        <v>1</v>
      </c>
      <c r="F421" s="164">
        <v>6056000000</v>
      </c>
      <c r="G421" s="165" t="s">
        <v>5</v>
      </c>
      <c r="H421" s="165" t="s">
        <v>410</v>
      </c>
      <c r="I421" s="165" t="s">
        <v>262</v>
      </c>
      <c r="J421" s="165">
        <v>400</v>
      </c>
      <c r="K421" s="165" t="s">
        <v>333</v>
      </c>
      <c r="L421" s="164">
        <v>2018</v>
      </c>
      <c r="M421" s="164">
        <v>2021</v>
      </c>
      <c r="N421" s="166">
        <v>0</v>
      </c>
      <c r="O421" s="166">
        <v>3241220</v>
      </c>
      <c r="P421" s="166">
        <v>135520</v>
      </c>
      <c r="Q421" s="166">
        <v>205700</v>
      </c>
      <c r="R421" s="166">
        <v>2900000</v>
      </c>
      <c r="S421" s="164"/>
      <c r="T421" s="166">
        <v>2900000</v>
      </c>
      <c r="U421" s="166">
        <v>0</v>
      </c>
      <c r="V421" s="166">
        <v>0</v>
      </c>
      <c r="W421" s="166">
        <v>0</v>
      </c>
      <c r="X421" s="166">
        <v>0</v>
      </c>
      <c r="Y421" s="188">
        <v>0</v>
      </c>
    </row>
    <row r="422" spans="1:25" ht="24" customHeight="1">
      <c r="A422" s="197" t="s">
        <v>244</v>
      </c>
      <c r="B422" s="171">
        <v>230</v>
      </c>
      <c r="C422" s="171">
        <v>4357</v>
      </c>
      <c r="D422" s="171">
        <v>6121</v>
      </c>
      <c r="E422" s="172">
        <v>2</v>
      </c>
      <c r="F422" s="172">
        <v>6060000000</v>
      </c>
      <c r="G422" s="173" t="s">
        <v>5</v>
      </c>
      <c r="H422" s="173" t="s">
        <v>419</v>
      </c>
      <c r="I422" s="173" t="s">
        <v>15</v>
      </c>
      <c r="J422" s="173">
        <v>400</v>
      </c>
      <c r="K422" s="173" t="s">
        <v>377</v>
      </c>
      <c r="L422" s="172">
        <v>2020</v>
      </c>
      <c r="M422" s="172">
        <v>2021</v>
      </c>
      <c r="N422" s="174">
        <v>0</v>
      </c>
      <c r="O422" s="174">
        <v>1250000</v>
      </c>
      <c r="P422" s="174">
        <v>0</v>
      </c>
      <c r="Q422" s="174">
        <v>150000</v>
      </c>
      <c r="R422" s="174">
        <v>1100000</v>
      </c>
      <c r="S422" s="172"/>
      <c r="T422" s="174">
        <v>1100000</v>
      </c>
      <c r="U422" s="174">
        <v>0</v>
      </c>
      <c r="V422" s="174">
        <v>0</v>
      </c>
      <c r="W422" s="174">
        <v>0</v>
      </c>
      <c r="X422" s="174">
        <v>0</v>
      </c>
      <c r="Y422" s="198">
        <v>0</v>
      </c>
    </row>
    <row r="423" spans="1:25" ht="24" customHeight="1">
      <c r="A423" s="187" t="s">
        <v>40</v>
      </c>
      <c r="B423" s="163">
        <v>230</v>
      </c>
      <c r="C423" s="163">
        <v>4357</v>
      </c>
      <c r="D423" s="163">
        <v>6121</v>
      </c>
      <c r="E423" s="164">
        <v>1</v>
      </c>
      <c r="F423" s="164">
        <v>6045000000</v>
      </c>
      <c r="G423" s="165" t="s">
        <v>5</v>
      </c>
      <c r="H423" s="165" t="s">
        <v>334</v>
      </c>
      <c r="I423" s="165" t="s">
        <v>8</v>
      </c>
      <c r="J423" s="165">
        <v>400</v>
      </c>
      <c r="K423" s="165" t="s">
        <v>342</v>
      </c>
      <c r="L423" s="164">
        <v>2015</v>
      </c>
      <c r="M423" s="164">
        <v>2024</v>
      </c>
      <c r="N423" s="166">
        <v>0</v>
      </c>
      <c r="O423" s="166">
        <v>586321689</v>
      </c>
      <c r="P423" s="166">
        <v>4580689</v>
      </c>
      <c r="Q423" s="166">
        <v>121000</v>
      </c>
      <c r="R423" s="166">
        <v>1620000</v>
      </c>
      <c r="S423" s="164"/>
      <c r="T423" s="166">
        <v>1620000</v>
      </c>
      <c r="U423" s="166">
        <v>0</v>
      </c>
      <c r="V423" s="166">
        <v>0</v>
      </c>
      <c r="W423" s="166">
        <v>0</v>
      </c>
      <c r="X423" s="166">
        <v>0</v>
      </c>
      <c r="Y423" s="188">
        <v>0</v>
      </c>
    </row>
    <row r="424" spans="1:25" ht="24" customHeight="1">
      <c r="A424" s="199" t="s">
        <v>185</v>
      </c>
      <c r="B424" s="167">
        <v>230</v>
      </c>
      <c r="C424" s="167">
        <v>4357</v>
      </c>
      <c r="D424" s="167">
        <v>6121</v>
      </c>
      <c r="E424" s="168">
        <v>3</v>
      </c>
      <c r="F424" s="168">
        <v>6055000000</v>
      </c>
      <c r="G424" s="169" t="s">
        <v>5</v>
      </c>
      <c r="H424" s="169" t="s">
        <v>435</v>
      </c>
      <c r="I424" s="169" t="s">
        <v>15</v>
      </c>
      <c r="J424" s="169">
        <v>400</v>
      </c>
      <c r="K424" s="169" t="s">
        <v>377</v>
      </c>
      <c r="L424" s="168">
        <v>2019</v>
      </c>
      <c r="M424" s="168">
        <v>2021</v>
      </c>
      <c r="N424" s="170">
        <v>0</v>
      </c>
      <c r="O424" s="170">
        <v>1807690</v>
      </c>
      <c r="P424" s="170">
        <v>107690</v>
      </c>
      <c r="Q424" s="170">
        <v>0</v>
      </c>
      <c r="R424" s="170">
        <v>1700000</v>
      </c>
      <c r="S424" s="168"/>
      <c r="T424" s="170">
        <v>192000</v>
      </c>
      <c r="U424" s="170">
        <v>1508000</v>
      </c>
      <c r="V424" s="170">
        <v>0</v>
      </c>
      <c r="W424" s="170">
        <v>0</v>
      </c>
      <c r="X424" s="170">
        <v>0</v>
      </c>
      <c r="Y424" s="200">
        <v>0</v>
      </c>
    </row>
    <row r="425" spans="1:25" ht="24" customHeight="1" thickBot="1">
      <c r="A425" s="189" t="s">
        <v>49</v>
      </c>
      <c r="B425" s="190">
        <v>230</v>
      </c>
      <c r="C425" s="190">
        <v>4357</v>
      </c>
      <c r="D425" s="190">
        <v>6121</v>
      </c>
      <c r="E425" s="191">
        <v>1</v>
      </c>
      <c r="F425" s="191">
        <v>6032000000</v>
      </c>
      <c r="G425" s="192" t="s">
        <v>5</v>
      </c>
      <c r="H425" s="192" t="s">
        <v>888</v>
      </c>
      <c r="I425" s="192" t="s">
        <v>15</v>
      </c>
      <c r="J425" s="192">
        <v>400</v>
      </c>
      <c r="K425" s="192" t="s">
        <v>377</v>
      </c>
      <c r="L425" s="191">
        <v>2012</v>
      </c>
      <c r="M425" s="191">
        <v>2023</v>
      </c>
      <c r="N425" s="193">
        <v>0</v>
      </c>
      <c r="O425" s="193">
        <v>438527660</v>
      </c>
      <c r="P425" s="193">
        <v>4902000</v>
      </c>
      <c r="Q425" s="193">
        <v>5033600</v>
      </c>
      <c r="R425" s="193">
        <v>7883000</v>
      </c>
      <c r="S425" s="191"/>
      <c r="T425" s="193">
        <v>7883000</v>
      </c>
      <c r="U425" s="193">
        <v>0</v>
      </c>
      <c r="V425" s="193">
        <v>0</v>
      </c>
      <c r="W425" s="193">
        <v>0</v>
      </c>
      <c r="X425" s="193">
        <v>0</v>
      </c>
      <c r="Y425" s="194">
        <v>0</v>
      </c>
    </row>
    <row r="426" spans="1:25" ht="24" customHeight="1" thickBot="1">
      <c r="A426" s="121"/>
      <c r="B426" s="121"/>
      <c r="C426" s="121"/>
      <c r="D426" s="121"/>
      <c r="E426" s="121"/>
      <c r="F426" s="121"/>
      <c r="G426" s="121"/>
      <c r="H426" s="498" t="s">
        <v>606</v>
      </c>
      <c r="I426" s="498"/>
      <c r="J426" s="498"/>
      <c r="K426" s="498"/>
      <c r="L426" s="498"/>
      <c r="M426" s="124"/>
      <c r="N426" s="124"/>
      <c r="O426" s="86">
        <f aca="true" t="shared" si="35" ref="O426:Y426">SUM(O416:O425)</f>
        <v>1167337777</v>
      </c>
      <c r="P426" s="87">
        <f t="shared" si="35"/>
        <v>14365169</v>
      </c>
      <c r="Q426" s="87">
        <f t="shared" si="35"/>
        <v>113231548</v>
      </c>
      <c r="R426" s="87">
        <f t="shared" si="35"/>
        <v>37532000</v>
      </c>
      <c r="S426" s="87">
        <f t="shared" si="35"/>
        <v>0</v>
      </c>
      <c r="T426" s="87">
        <f t="shared" si="35"/>
        <v>20574000</v>
      </c>
      <c r="U426" s="87">
        <f t="shared" si="35"/>
        <v>16958000</v>
      </c>
      <c r="V426" s="87">
        <f t="shared" si="35"/>
        <v>0</v>
      </c>
      <c r="W426" s="87">
        <f t="shared" si="35"/>
        <v>0</v>
      </c>
      <c r="X426" s="87">
        <f t="shared" si="35"/>
        <v>0</v>
      </c>
      <c r="Y426" s="87">
        <f t="shared" si="35"/>
        <v>0</v>
      </c>
    </row>
    <row r="427" spans="1:25" ht="24" customHeight="1">
      <c r="A427" s="121"/>
      <c r="B427" s="121"/>
      <c r="C427" s="84" t="s">
        <v>607</v>
      </c>
      <c r="D427" s="121"/>
      <c r="E427" s="121"/>
      <c r="F427" s="121"/>
      <c r="G427" s="121"/>
      <c r="H427" s="124"/>
      <c r="I427" s="124"/>
      <c r="J427" s="124"/>
      <c r="K427" s="124"/>
      <c r="L427" s="124"/>
      <c r="M427" s="124"/>
      <c r="N427" s="12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</row>
    <row r="428" spans="1:25" ht="24" customHeight="1" thickBot="1">
      <c r="A428" s="121"/>
      <c r="B428" s="121"/>
      <c r="C428" s="89" t="s">
        <v>1151</v>
      </c>
      <c r="D428" s="121"/>
      <c r="E428" s="121"/>
      <c r="F428" s="121"/>
      <c r="G428" s="121"/>
      <c r="H428" s="124"/>
      <c r="I428" s="124"/>
      <c r="J428" s="124"/>
      <c r="K428" s="124"/>
      <c r="L428" s="124"/>
      <c r="M428" s="124"/>
      <c r="N428" s="12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</row>
    <row r="429" spans="1:25" ht="24" customHeight="1" thickBot="1">
      <c r="A429" s="248" t="s">
        <v>1152</v>
      </c>
      <c r="B429" s="210">
        <v>230</v>
      </c>
      <c r="C429" s="210">
        <v>5299</v>
      </c>
      <c r="D429" s="210">
        <v>6121</v>
      </c>
      <c r="E429" s="211">
        <v>3</v>
      </c>
      <c r="F429" s="211">
        <v>8215000000</v>
      </c>
      <c r="G429" s="212" t="s">
        <v>5</v>
      </c>
      <c r="H429" s="212" t="s">
        <v>1153</v>
      </c>
      <c r="I429" s="212" t="s">
        <v>15</v>
      </c>
      <c r="J429" s="212">
        <v>400</v>
      </c>
      <c r="K429" s="212" t="s">
        <v>342</v>
      </c>
      <c r="L429" s="211">
        <v>2017</v>
      </c>
      <c r="M429" s="211">
        <v>2024</v>
      </c>
      <c r="N429" s="213">
        <v>67900000</v>
      </c>
      <c r="O429" s="213">
        <v>101861492</v>
      </c>
      <c r="P429" s="213">
        <v>1861492</v>
      </c>
      <c r="Q429" s="213">
        <v>0</v>
      </c>
      <c r="R429" s="213">
        <v>2000000</v>
      </c>
      <c r="S429" s="211"/>
      <c r="T429" s="213">
        <v>0</v>
      </c>
      <c r="U429" s="213">
        <v>0</v>
      </c>
      <c r="V429" s="213">
        <v>0</v>
      </c>
      <c r="W429" s="213">
        <v>0</v>
      </c>
      <c r="X429" s="213">
        <v>0</v>
      </c>
      <c r="Y429" s="213">
        <v>2000000</v>
      </c>
    </row>
    <row r="430" spans="1:25" ht="24" customHeight="1" thickBot="1">
      <c r="A430" s="121"/>
      <c r="B430" s="121"/>
      <c r="C430" s="121"/>
      <c r="D430" s="121"/>
      <c r="E430" s="121"/>
      <c r="F430" s="121"/>
      <c r="G430" s="121"/>
      <c r="H430" s="498" t="s">
        <v>579</v>
      </c>
      <c r="I430" s="498"/>
      <c r="J430" s="498"/>
      <c r="K430" s="498"/>
      <c r="L430" s="498"/>
      <c r="M430" s="124"/>
      <c r="N430" s="124"/>
      <c r="O430" s="86">
        <f aca="true" t="shared" si="36" ref="O430:Y430">SUM(O429)</f>
        <v>101861492</v>
      </c>
      <c r="P430" s="87">
        <f t="shared" si="36"/>
        <v>1861492</v>
      </c>
      <c r="Q430" s="87">
        <f t="shared" si="36"/>
        <v>0</v>
      </c>
      <c r="R430" s="87">
        <f>SUM(R429)</f>
        <v>2000000</v>
      </c>
      <c r="S430" s="87">
        <f t="shared" si="36"/>
        <v>0</v>
      </c>
      <c r="T430" s="87">
        <f t="shared" si="36"/>
        <v>0</v>
      </c>
      <c r="U430" s="87">
        <f t="shared" si="36"/>
        <v>0</v>
      </c>
      <c r="V430" s="87">
        <f t="shared" si="36"/>
        <v>0</v>
      </c>
      <c r="W430" s="87">
        <f t="shared" si="36"/>
        <v>0</v>
      </c>
      <c r="X430" s="87">
        <f t="shared" si="36"/>
        <v>0</v>
      </c>
      <c r="Y430" s="87">
        <f t="shared" si="36"/>
        <v>2000000</v>
      </c>
    </row>
    <row r="431" spans="1:25" ht="24" customHeight="1" thickBot="1">
      <c r="A431" s="121"/>
      <c r="B431" s="121"/>
      <c r="C431" s="89" t="s">
        <v>608</v>
      </c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</row>
    <row r="432" spans="1:25" ht="24" customHeight="1">
      <c r="A432" s="221" t="s">
        <v>889</v>
      </c>
      <c r="B432" s="222">
        <v>270</v>
      </c>
      <c r="C432" s="222">
        <v>5311</v>
      </c>
      <c r="D432" s="222">
        <v>6122</v>
      </c>
      <c r="E432" s="223">
        <v>2</v>
      </c>
      <c r="F432" s="223"/>
      <c r="G432" s="224" t="s">
        <v>11</v>
      </c>
      <c r="H432" s="224" t="s">
        <v>890</v>
      </c>
      <c r="I432" s="224" t="s">
        <v>12</v>
      </c>
      <c r="J432" s="224">
        <v>426</v>
      </c>
      <c r="K432" s="224" t="s">
        <v>391</v>
      </c>
      <c r="L432" s="223">
        <v>2021</v>
      </c>
      <c r="M432" s="223">
        <v>2021</v>
      </c>
      <c r="N432" s="225">
        <v>0</v>
      </c>
      <c r="O432" s="225">
        <v>40000</v>
      </c>
      <c r="P432" s="225">
        <v>0</v>
      </c>
      <c r="Q432" s="225">
        <v>0</v>
      </c>
      <c r="R432" s="225">
        <v>40000</v>
      </c>
      <c r="S432" s="223"/>
      <c r="T432" s="225">
        <v>0</v>
      </c>
      <c r="U432" s="225">
        <v>40000</v>
      </c>
      <c r="V432" s="225">
        <v>0</v>
      </c>
      <c r="W432" s="225">
        <v>0</v>
      </c>
      <c r="X432" s="225">
        <v>0</v>
      </c>
      <c r="Y432" s="226">
        <v>0</v>
      </c>
    </row>
    <row r="433" spans="1:25" s="82" customFormat="1" ht="24" customHeight="1">
      <c r="A433" s="197" t="s">
        <v>891</v>
      </c>
      <c r="B433" s="171">
        <v>270</v>
      </c>
      <c r="C433" s="171">
        <v>5311</v>
      </c>
      <c r="D433" s="171">
        <v>6122</v>
      </c>
      <c r="E433" s="172">
        <v>2</v>
      </c>
      <c r="F433" s="172"/>
      <c r="G433" s="173" t="s">
        <v>11</v>
      </c>
      <c r="H433" s="173" t="s">
        <v>892</v>
      </c>
      <c r="I433" s="173" t="s">
        <v>12</v>
      </c>
      <c r="J433" s="173">
        <v>426</v>
      </c>
      <c r="K433" s="173" t="s">
        <v>391</v>
      </c>
      <c r="L433" s="172">
        <v>2021</v>
      </c>
      <c r="M433" s="172">
        <v>2021</v>
      </c>
      <c r="N433" s="174">
        <v>0</v>
      </c>
      <c r="O433" s="174">
        <v>40000</v>
      </c>
      <c r="P433" s="174">
        <v>0</v>
      </c>
      <c r="Q433" s="174">
        <v>0</v>
      </c>
      <c r="R433" s="174">
        <v>40000</v>
      </c>
      <c r="S433" s="172"/>
      <c r="T433" s="174">
        <v>0</v>
      </c>
      <c r="U433" s="174">
        <v>40000</v>
      </c>
      <c r="V433" s="174">
        <v>0</v>
      </c>
      <c r="W433" s="174">
        <v>0</v>
      </c>
      <c r="X433" s="174">
        <v>0</v>
      </c>
      <c r="Y433" s="198">
        <v>0</v>
      </c>
    </row>
    <row r="434" spans="1:25" ht="24" customHeight="1">
      <c r="A434" s="197" t="s">
        <v>248</v>
      </c>
      <c r="B434" s="171">
        <v>270</v>
      </c>
      <c r="C434" s="171">
        <v>5311</v>
      </c>
      <c r="D434" s="171">
        <v>6123</v>
      </c>
      <c r="E434" s="172">
        <v>2</v>
      </c>
      <c r="F434" s="172"/>
      <c r="G434" s="173" t="s">
        <v>11</v>
      </c>
      <c r="H434" s="173" t="s">
        <v>893</v>
      </c>
      <c r="I434" s="173" t="s">
        <v>12</v>
      </c>
      <c r="J434" s="173">
        <v>426</v>
      </c>
      <c r="K434" s="173" t="s">
        <v>391</v>
      </c>
      <c r="L434" s="172">
        <v>2021</v>
      </c>
      <c r="M434" s="172">
        <v>2024</v>
      </c>
      <c r="N434" s="174">
        <v>200000</v>
      </c>
      <c r="O434" s="174">
        <v>11550000</v>
      </c>
      <c r="P434" s="174">
        <v>0</v>
      </c>
      <c r="Q434" s="174">
        <v>0</v>
      </c>
      <c r="R434" s="174">
        <v>2200000</v>
      </c>
      <c r="S434" s="172"/>
      <c r="T434" s="174">
        <v>0</v>
      </c>
      <c r="U434" s="174">
        <v>2200000</v>
      </c>
      <c r="V434" s="174">
        <v>0</v>
      </c>
      <c r="W434" s="174">
        <v>0</v>
      </c>
      <c r="X434" s="174">
        <v>0</v>
      </c>
      <c r="Y434" s="198">
        <v>0</v>
      </c>
    </row>
    <row r="435" spans="1:25" ht="24" customHeight="1" thickBot="1">
      <c r="A435" s="230" t="s">
        <v>894</v>
      </c>
      <c r="B435" s="231">
        <v>270</v>
      </c>
      <c r="C435" s="231">
        <v>5311</v>
      </c>
      <c r="D435" s="231">
        <v>6123</v>
      </c>
      <c r="E435" s="232">
        <v>2</v>
      </c>
      <c r="F435" s="232"/>
      <c r="G435" s="233" t="s">
        <v>11</v>
      </c>
      <c r="H435" s="233" t="s">
        <v>895</v>
      </c>
      <c r="I435" s="233" t="s">
        <v>12</v>
      </c>
      <c r="J435" s="233">
        <v>426</v>
      </c>
      <c r="K435" s="233" t="s">
        <v>391</v>
      </c>
      <c r="L435" s="232">
        <v>2021</v>
      </c>
      <c r="M435" s="232">
        <v>2021</v>
      </c>
      <c r="N435" s="234">
        <v>50000</v>
      </c>
      <c r="O435" s="234">
        <v>710000</v>
      </c>
      <c r="P435" s="234">
        <v>0</v>
      </c>
      <c r="Q435" s="234">
        <v>0</v>
      </c>
      <c r="R435" s="234">
        <v>710000</v>
      </c>
      <c r="S435" s="232"/>
      <c r="T435" s="234">
        <v>0</v>
      </c>
      <c r="U435" s="234">
        <v>710000</v>
      </c>
      <c r="V435" s="234">
        <v>0</v>
      </c>
      <c r="W435" s="234">
        <v>0</v>
      </c>
      <c r="X435" s="234">
        <v>0</v>
      </c>
      <c r="Y435" s="235">
        <v>0</v>
      </c>
    </row>
    <row r="436" spans="1:25" ht="24" customHeight="1" thickBot="1">
      <c r="A436" s="121"/>
      <c r="B436" s="121"/>
      <c r="C436" s="121"/>
      <c r="D436" s="121"/>
      <c r="E436" s="121"/>
      <c r="F436" s="121"/>
      <c r="G436" s="121"/>
      <c r="H436" s="498" t="s">
        <v>1060</v>
      </c>
      <c r="I436" s="498"/>
      <c r="J436" s="498"/>
      <c r="K436" s="498"/>
      <c r="L436" s="498"/>
      <c r="M436" s="124"/>
      <c r="N436" s="124"/>
      <c r="O436" s="86">
        <f aca="true" t="shared" si="37" ref="O436:X436">SUM(O432:O435)</f>
        <v>12340000</v>
      </c>
      <c r="P436" s="87">
        <f t="shared" si="37"/>
        <v>0</v>
      </c>
      <c r="Q436" s="87">
        <f t="shared" si="37"/>
        <v>0</v>
      </c>
      <c r="R436" s="87">
        <f t="shared" si="37"/>
        <v>2990000</v>
      </c>
      <c r="S436" s="87">
        <f t="shared" si="37"/>
        <v>0</v>
      </c>
      <c r="T436" s="87">
        <f t="shared" si="37"/>
        <v>0</v>
      </c>
      <c r="U436" s="87">
        <f t="shared" si="37"/>
        <v>2990000</v>
      </c>
      <c r="V436" s="87">
        <f t="shared" si="37"/>
        <v>0</v>
      </c>
      <c r="W436" s="87">
        <f t="shared" si="37"/>
        <v>0</v>
      </c>
      <c r="X436" s="87">
        <f t="shared" si="37"/>
        <v>0</v>
      </c>
      <c r="Y436" s="87">
        <f>SUM(Y432:Y435)</f>
        <v>0</v>
      </c>
    </row>
    <row r="437" spans="1:25" ht="24" customHeight="1" thickBot="1">
      <c r="A437" s="121"/>
      <c r="B437" s="121"/>
      <c r="C437" s="89" t="s">
        <v>1061</v>
      </c>
      <c r="D437" s="121"/>
      <c r="E437" s="121"/>
      <c r="F437" s="121"/>
      <c r="G437" s="121"/>
      <c r="H437" s="124"/>
      <c r="I437" s="124"/>
      <c r="J437" s="124"/>
      <c r="K437" s="124"/>
      <c r="L437" s="124"/>
      <c r="M437" s="124"/>
      <c r="N437" s="12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</row>
    <row r="438" spans="1:25" ht="24" customHeight="1" thickBot="1">
      <c r="A438" s="214" t="s">
        <v>647</v>
      </c>
      <c r="B438" s="215">
        <v>121</v>
      </c>
      <c r="C438" s="215">
        <v>5511</v>
      </c>
      <c r="D438" s="215">
        <v>6121</v>
      </c>
      <c r="E438" s="216">
        <v>1</v>
      </c>
      <c r="F438" s="216"/>
      <c r="G438" s="217">
        <v>436</v>
      </c>
      <c r="H438" s="217" t="s">
        <v>648</v>
      </c>
      <c r="I438" s="217" t="s">
        <v>18</v>
      </c>
      <c r="J438" s="217">
        <v>436</v>
      </c>
      <c r="K438" s="217" t="s">
        <v>443</v>
      </c>
      <c r="L438" s="216">
        <v>2021</v>
      </c>
      <c r="M438" s="216">
        <v>2021</v>
      </c>
      <c r="N438" s="218">
        <v>0</v>
      </c>
      <c r="O438" s="218">
        <v>24000000</v>
      </c>
      <c r="P438" s="218">
        <v>0</v>
      </c>
      <c r="Q438" s="218">
        <v>0</v>
      </c>
      <c r="R438" s="218">
        <v>24000000</v>
      </c>
      <c r="S438" s="216"/>
      <c r="T438" s="218">
        <v>0</v>
      </c>
      <c r="U438" s="218">
        <v>0</v>
      </c>
      <c r="V438" s="218">
        <v>0</v>
      </c>
      <c r="W438" s="218">
        <v>10000000</v>
      </c>
      <c r="X438" s="218">
        <v>14000000</v>
      </c>
      <c r="Y438" s="219">
        <v>0</v>
      </c>
    </row>
    <row r="439" spans="1:25" s="82" customFormat="1" ht="24" customHeight="1" thickBot="1">
      <c r="A439" s="121"/>
      <c r="B439" s="121"/>
      <c r="C439" s="121"/>
      <c r="D439" s="121"/>
      <c r="E439" s="121"/>
      <c r="F439" s="121"/>
      <c r="G439" s="121"/>
      <c r="H439" s="498" t="s">
        <v>656</v>
      </c>
      <c r="I439" s="498"/>
      <c r="J439" s="498"/>
      <c r="K439" s="498"/>
      <c r="L439" s="498"/>
      <c r="M439" s="124"/>
      <c r="N439" s="124"/>
      <c r="O439" s="86">
        <f aca="true" t="shared" si="38" ref="O439:Y439">SUM(O438:O438)</f>
        <v>24000000</v>
      </c>
      <c r="P439" s="87">
        <f t="shared" si="38"/>
        <v>0</v>
      </c>
      <c r="Q439" s="87">
        <f t="shared" si="38"/>
        <v>0</v>
      </c>
      <c r="R439" s="87">
        <f t="shared" si="38"/>
        <v>24000000</v>
      </c>
      <c r="S439" s="87">
        <f t="shared" si="38"/>
        <v>0</v>
      </c>
      <c r="T439" s="87">
        <f t="shared" si="38"/>
        <v>0</v>
      </c>
      <c r="U439" s="87">
        <f t="shared" si="38"/>
        <v>0</v>
      </c>
      <c r="V439" s="87">
        <f t="shared" si="38"/>
        <v>0</v>
      </c>
      <c r="W439" s="87">
        <f t="shared" si="38"/>
        <v>10000000</v>
      </c>
      <c r="X439" s="87">
        <f t="shared" si="38"/>
        <v>14000000</v>
      </c>
      <c r="Y439" s="87">
        <f t="shared" si="38"/>
        <v>0</v>
      </c>
    </row>
    <row r="440" spans="1:25" ht="24" customHeight="1" thickBot="1">
      <c r="A440" s="121"/>
      <c r="B440" s="121"/>
      <c r="C440" s="89" t="s">
        <v>652</v>
      </c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</row>
    <row r="441" spans="1:25" ht="24" customHeight="1" thickBot="1">
      <c r="A441" s="214" t="s">
        <v>896</v>
      </c>
      <c r="B441" s="215">
        <v>121</v>
      </c>
      <c r="C441" s="215">
        <v>5512</v>
      </c>
      <c r="D441" s="215">
        <v>6121</v>
      </c>
      <c r="E441" s="216">
        <v>1</v>
      </c>
      <c r="F441" s="216"/>
      <c r="G441" s="217">
        <v>436</v>
      </c>
      <c r="H441" s="217" t="s">
        <v>897</v>
      </c>
      <c r="I441" s="217" t="s">
        <v>18</v>
      </c>
      <c r="J441" s="217">
        <v>400</v>
      </c>
      <c r="K441" s="217" t="s">
        <v>443</v>
      </c>
      <c r="L441" s="216">
        <v>2021</v>
      </c>
      <c r="M441" s="216">
        <v>2021</v>
      </c>
      <c r="N441" s="218">
        <v>0</v>
      </c>
      <c r="O441" s="218">
        <v>1080000</v>
      </c>
      <c r="P441" s="218">
        <v>0</v>
      </c>
      <c r="Q441" s="218">
        <v>0</v>
      </c>
      <c r="R441" s="218">
        <v>1080000</v>
      </c>
      <c r="S441" s="216"/>
      <c r="T441" s="218">
        <v>0</v>
      </c>
      <c r="U441" s="218">
        <v>1080000</v>
      </c>
      <c r="V441" s="218">
        <v>0</v>
      </c>
      <c r="W441" s="218">
        <v>0</v>
      </c>
      <c r="X441" s="218">
        <v>0</v>
      </c>
      <c r="Y441" s="219">
        <v>0</v>
      </c>
    </row>
    <row r="442" spans="1:25" s="82" customFormat="1" ht="24" customHeight="1" thickBot="1">
      <c r="A442" s="121"/>
      <c r="B442" s="121"/>
      <c r="C442" s="121"/>
      <c r="D442" s="121"/>
      <c r="E442" s="121"/>
      <c r="F442" s="121"/>
      <c r="G442" s="121"/>
      <c r="H442" s="498" t="s">
        <v>653</v>
      </c>
      <c r="I442" s="498"/>
      <c r="J442" s="498"/>
      <c r="K442" s="498"/>
      <c r="L442" s="498"/>
      <c r="M442" s="124"/>
      <c r="N442" s="124"/>
      <c r="O442" s="86">
        <f aca="true" t="shared" si="39" ref="O442:X442">SUM(O441)</f>
        <v>1080000</v>
      </c>
      <c r="P442" s="87">
        <f t="shared" si="39"/>
        <v>0</v>
      </c>
      <c r="Q442" s="87">
        <f t="shared" si="39"/>
        <v>0</v>
      </c>
      <c r="R442" s="87">
        <f>SUM(R441)</f>
        <v>1080000</v>
      </c>
      <c r="S442" s="87">
        <f t="shared" si="39"/>
        <v>0</v>
      </c>
      <c r="T442" s="87">
        <f t="shared" si="39"/>
        <v>0</v>
      </c>
      <c r="U442" s="87">
        <f t="shared" si="39"/>
        <v>1080000</v>
      </c>
      <c r="V442" s="87">
        <f t="shared" si="39"/>
        <v>0</v>
      </c>
      <c r="W442" s="87">
        <f t="shared" si="39"/>
        <v>0</v>
      </c>
      <c r="X442" s="87">
        <f t="shared" si="39"/>
        <v>0</v>
      </c>
      <c r="Y442" s="87">
        <f>SUM(Y441)</f>
        <v>0</v>
      </c>
    </row>
    <row r="443" spans="1:25" s="82" customFormat="1" ht="24" customHeight="1" thickBot="1">
      <c r="A443" s="127"/>
      <c r="B443" s="127"/>
      <c r="C443" s="95" t="s">
        <v>609</v>
      </c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8"/>
      <c r="P443" s="128"/>
      <c r="Q443" s="128"/>
      <c r="R443" s="128"/>
      <c r="S443" s="128"/>
      <c r="T443" s="128"/>
      <c r="U443" s="128"/>
      <c r="V443" s="128"/>
      <c r="W443" s="128"/>
      <c r="X443" s="128"/>
      <c r="Y443" s="128"/>
    </row>
    <row r="444" spans="1:25" ht="24" customHeight="1" thickBot="1">
      <c r="A444" s="214" t="s">
        <v>1127</v>
      </c>
      <c r="B444" s="215">
        <v>230</v>
      </c>
      <c r="C444" s="215">
        <v>5522</v>
      </c>
      <c r="D444" s="215">
        <v>6121</v>
      </c>
      <c r="E444" s="216">
        <v>1</v>
      </c>
      <c r="F444" s="216">
        <v>8253000000</v>
      </c>
      <c r="G444" s="217" t="s">
        <v>5</v>
      </c>
      <c r="H444" s="217" t="s">
        <v>1128</v>
      </c>
      <c r="I444" s="217" t="s">
        <v>24</v>
      </c>
      <c r="J444" s="217">
        <v>400</v>
      </c>
      <c r="K444" s="217" t="s">
        <v>280</v>
      </c>
      <c r="L444" s="216">
        <v>2014</v>
      </c>
      <c r="M444" s="216">
        <v>2021</v>
      </c>
      <c r="N444" s="218">
        <v>6750000</v>
      </c>
      <c r="O444" s="218">
        <v>23190486</v>
      </c>
      <c r="P444" s="218">
        <v>50000</v>
      </c>
      <c r="Q444" s="218">
        <v>22972486</v>
      </c>
      <c r="R444" s="218">
        <v>168000</v>
      </c>
      <c r="S444" s="216"/>
      <c r="T444" s="218">
        <v>168000</v>
      </c>
      <c r="U444" s="218">
        <v>0</v>
      </c>
      <c r="V444" s="218">
        <v>0</v>
      </c>
      <c r="W444" s="218">
        <v>0</v>
      </c>
      <c r="X444" s="218">
        <v>0</v>
      </c>
      <c r="Y444" s="219">
        <v>0</v>
      </c>
    </row>
    <row r="445" spans="1:25" s="82" customFormat="1" ht="24" customHeight="1" thickBot="1">
      <c r="A445" s="121"/>
      <c r="B445" s="121"/>
      <c r="C445" s="121"/>
      <c r="D445" s="121"/>
      <c r="E445" s="121"/>
      <c r="F445" s="121"/>
      <c r="G445" s="121"/>
      <c r="H445" s="498" t="s">
        <v>898</v>
      </c>
      <c r="I445" s="498"/>
      <c r="J445" s="498"/>
      <c r="K445" s="498"/>
      <c r="L445" s="498"/>
      <c r="M445" s="124"/>
      <c r="N445" s="124"/>
      <c r="O445" s="86">
        <f aca="true" t="shared" si="40" ref="O445:X445">SUM(O444:O444)</f>
        <v>23190486</v>
      </c>
      <c r="P445" s="87">
        <f t="shared" si="40"/>
        <v>50000</v>
      </c>
      <c r="Q445" s="87">
        <f t="shared" si="40"/>
        <v>22972486</v>
      </c>
      <c r="R445" s="87">
        <f t="shared" si="40"/>
        <v>168000</v>
      </c>
      <c r="S445" s="87">
        <f t="shared" si="40"/>
        <v>0</v>
      </c>
      <c r="T445" s="87">
        <f t="shared" si="40"/>
        <v>168000</v>
      </c>
      <c r="U445" s="87">
        <f t="shared" si="40"/>
        <v>0</v>
      </c>
      <c r="V445" s="87">
        <f t="shared" si="40"/>
        <v>0</v>
      </c>
      <c r="W445" s="87">
        <f t="shared" si="40"/>
        <v>0</v>
      </c>
      <c r="X445" s="87">
        <f t="shared" si="40"/>
        <v>0</v>
      </c>
      <c r="Y445" s="87">
        <f>SUM(Y444)</f>
        <v>0</v>
      </c>
    </row>
    <row r="446" spans="1:25" ht="24" customHeight="1">
      <c r="A446" s="121"/>
      <c r="B446" s="121"/>
      <c r="C446" s="84" t="s">
        <v>610</v>
      </c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</row>
    <row r="447" spans="1:25" ht="24" customHeight="1" thickBot="1">
      <c r="A447" s="121"/>
      <c r="B447" s="121"/>
      <c r="C447" s="89" t="s">
        <v>611</v>
      </c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</row>
    <row r="448" spans="1:25" s="82" customFormat="1" ht="24" customHeight="1">
      <c r="A448" s="181" t="s">
        <v>899</v>
      </c>
      <c r="B448" s="182">
        <v>130</v>
      </c>
      <c r="C448" s="182">
        <v>6171</v>
      </c>
      <c r="D448" s="182">
        <v>6122</v>
      </c>
      <c r="E448" s="183">
        <v>1</v>
      </c>
      <c r="F448" s="183"/>
      <c r="G448" s="184" t="s">
        <v>1</v>
      </c>
      <c r="H448" s="184" t="s">
        <v>900</v>
      </c>
      <c r="I448" s="184" t="s">
        <v>18</v>
      </c>
      <c r="J448" s="184">
        <v>400</v>
      </c>
      <c r="K448" s="184" t="s">
        <v>342</v>
      </c>
      <c r="L448" s="183">
        <v>2021</v>
      </c>
      <c r="M448" s="183">
        <v>2021</v>
      </c>
      <c r="N448" s="185">
        <v>0</v>
      </c>
      <c r="O448" s="185">
        <v>2500000</v>
      </c>
      <c r="P448" s="185">
        <v>0</v>
      </c>
      <c r="Q448" s="185">
        <v>0</v>
      </c>
      <c r="R448" s="185">
        <v>2500000</v>
      </c>
      <c r="S448" s="183"/>
      <c r="T448" s="185">
        <v>0</v>
      </c>
      <c r="U448" s="185">
        <v>2500000</v>
      </c>
      <c r="V448" s="185">
        <v>0</v>
      </c>
      <c r="W448" s="185">
        <v>0</v>
      </c>
      <c r="X448" s="185">
        <v>0</v>
      </c>
      <c r="Y448" s="186">
        <v>0</v>
      </c>
    </row>
    <row r="449" spans="1:25" ht="24" customHeight="1">
      <c r="A449" s="187" t="s">
        <v>901</v>
      </c>
      <c r="B449" s="163">
        <v>130</v>
      </c>
      <c r="C449" s="163">
        <v>6171</v>
      </c>
      <c r="D449" s="163">
        <v>6123</v>
      </c>
      <c r="E449" s="164">
        <v>1</v>
      </c>
      <c r="F449" s="164"/>
      <c r="G449" s="165" t="s">
        <v>1</v>
      </c>
      <c r="H449" s="165" t="s">
        <v>902</v>
      </c>
      <c r="I449" s="165" t="s">
        <v>18</v>
      </c>
      <c r="J449" s="165">
        <v>400</v>
      </c>
      <c r="K449" s="165" t="s">
        <v>342</v>
      </c>
      <c r="L449" s="164">
        <v>2020</v>
      </c>
      <c r="M449" s="164">
        <v>2023</v>
      </c>
      <c r="N449" s="166">
        <v>200000</v>
      </c>
      <c r="O449" s="166">
        <v>4300000</v>
      </c>
      <c r="P449" s="166">
        <v>0</v>
      </c>
      <c r="Q449" s="166">
        <v>0</v>
      </c>
      <c r="R449" s="166">
        <v>1000000</v>
      </c>
      <c r="S449" s="164"/>
      <c r="T449" s="166">
        <v>0</v>
      </c>
      <c r="U449" s="166">
        <v>1000000</v>
      </c>
      <c r="V449" s="166">
        <v>0</v>
      </c>
      <c r="W449" s="166">
        <v>0</v>
      </c>
      <c r="X449" s="166">
        <v>0</v>
      </c>
      <c r="Y449" s="188">
        <v>0</v>
      </c>
    </row>
    <row r="450" spans="1:25" ht="24" customHeight="1">
      <c r="A450" s="187" t="s">
        <v>903</v>
      </c>
      <c r="B450" s="163">
        <v>133</v>
      </c>
      <c r="C450" s="163">
        <v>6171</v>
      </c>
      <c r="D450" s="163">
        <v>6111</v>
      </c>
      <c r="E450" s="164">
        <v>1</v>
      </c>
      <c r="F450" s="164"/>
      <c r="G450" s="165" t="s">
        <v>2</v>
      </c>
      <c r="H450" s="165" t="s">
        <v>904</v>
      </c>
      <c r="I450" s="165" t="s">
        <v>18</v>
      </c>
      <c r="J450" s="165">
        <v>400</v>
      </c>
      <c r="K450" s="165" t="s">
        <v>342</v>
      </c>
      <c r="L450" s="164">
        <v>2021</v>
      </c>
      <c r="M450" s="164">
        <v>2021</v>
      </c>
      <c r="N450" s="166">
        <v>0</v>
      </c>
      <c r="O450" s="166">
        <v>450000</v>
      </c>
      <c r="P450" s="166">
        <v>0</v>
      </c>
      <c r="Q450" s="166">
        <v>0</v>
      </c>
      <c r="R450" s="166">
        <v>450000</v>
      </c>
      <c r="S450" s="164"/>
      <c r="T450" s="166">
        <v>0</v>
      </c>
      <c r="U450" s="166">
        <v>450000</v>
      </c>
      <c r="V450" s="166">
        <v>0</v>
      </c>
      <c r="W450" s="166">
        <v>0</v>
      </c>
      <c r="X450" s="166">
        <v>0</v>
      </c>
      <c r="Y450" s="188">
        <v>0</v>
      </c>
    </row>
    <row r="451" spans="1:25" ht="24" customHeight="1">
      <c r="A451" s="187" t="s">
        <v>905</v>
      </c>
      <c r="B451" s="163">
        <v>133</v>
      </c>
      <c r="C451" s="163">
        <v>6171</v>
      </c>
      <c r="D451" s="163">
        <v>6111</v>
      </c>
      <c r="E451" s="164">
        <v>1</v>
      </c>
      <c r="F451" s="164"/>
      <c r="G451" s="165" t="s">
        <v>2</v>
      </c>
      <c r="H451" s="165" t="s">
        <v>906</v>
      </c>
      <c r="I451" s="165" t="s">
        <v>18</v>
      </c>
      <c r="J451" s="165">
        <v>400</v>
      </c>
      <c r="K451" s="165" t="s">
        <v>342</v>
      </c>
      <c r="L451" s="164">
        <v>2021</v>
      </c>
      <c r="M451" s="164">
        <v>2021</v>
      </c>
      <c r="N451" s="166">
        <v>0</v>
      </c>
      <c r="O451" s="166">
        <v>750000</v>
      </c>
      <c r="P451" s="166">
        <v>0</v>
      </c>
      <c r="Q451" s="166">
        <v>0</v>
      </c>
      <c r="R451" s="166">
        <v>750000</v>
      </c>
      <c r="S451" s="164"/>
      <c r="T451" s="166">
        <v>0</v>
      </c>
      <c r="U451" s="166">
        <v>750000</v>
      </c>
      <c r="V451" s="166">
        <v>0</v>
      </c>
      <c r="W451" s="166">
        <v>0</v>
      </c>
      <c r="X451" s="166">
        <v>0</v>
      </c>
      <c r="Y451" s="188">
        <v>0</v>
      </c>
    </row>
    <row r="452" spans="1:25" ht="24" customHeight="1">
      <c r="A452" s="187" t="s">
        <v>907</v>
      </c>
      <c r="B452" s="163">
        <v>133</v>
      </c>
      <c r="C452" s="163">
        <v>6171</v>
      </c>
      <c r="D452" s="163">
        <v>6111</v>
      </c>
      <c r="E452" s="164">
        <v>1</v>
      </c>
      <c r="F452" s="164"/>
      <c r="G452" s="165" t="s">
        <v>2</v>
      </c>
      <c r="H452" s="165" t="s">
        <v>908</v>
      </c>
      <c r="I452" s="165" t="s">
        <v>18</v>
      </c>
      <c r="J452" s="165">
        <v>400</v>
      </c>
      <c r="K452" s="165" t="s">
        <v>342</v>
      </c>
      <c r="L452" s="164">
        <v>2021</v>
      </c>
      <c r="M452" s="164">
        <v>2021</v>
      </c>
      <c r="N452" s="166">
        <v>0</v>
      </c>
      <c r="O452" s="166">
        <v>1300000</v>
      </c>
      <c r="P452" s="166">
        <v>0</v>
      </c>
      <c r="Q452" s="166">
        <v>0</v>
      </c>
      <c r="R452" s="166">
        <v>1300000</v>
      </c>
      <c r="S452" s="164"/>
      <c r="T452" s="166">
        <v>0</v>
      </c>
      <c r="U452" s="166">
        <v>1300000</v>
      </c>
      <c r="V452" s="166">
        <v>0</v>
      </c>
      <c r="W452" s="166">
        <v>0</v>
      </c>
      <c r="X452" s="166">
        <v>0</v>
      </c>
      <c r="Y452" s="188">
        <v>0</v>
      </c>
    </row>
    <row r="453" spans="1:25" ht="24" customHeight="1">
      <c r="A453" s="187" t="s">
        <v>909</v>
      </c>
      <c r="B453" s="163">
        <v>133</v>
      </c>
      <c r="C453" s="163">
        <v>6171</v>
      </c>
      <c r="D453" s="163">
        <v>6111</v>
      </c>
      <c r="E453" s="164">
        <v>1</v>
      </c>
      <c r="F453" s="164"/>
      <c r="G453" s="165" t="s">
        <v>2</v>
      </c>
      <c r="H453" s="165" t="s">
        <v>910</v>
      </c>
      <c r="I453" s="165" t="s">
        <v>18</v>
      </c>
      <c r="J453" s="165">
        <v>400</v>
      </c>
      <c r="K453" s="165" t="s">
        <v>342</v>
      </c>
      <c r="L453" s="164">
        <v>2021</v>
      </c>
      <c r="M453" s="164">
        <v>2021</v>
      </c>
      <c r="N453" s="166">
        <v>0</v>
      </c>
      <c r="O453" s="166">
        <v>5500000</v>
      </c>
      <c r="P453" s="166">
        <v>0</v>
      </c>
      <c r="Q453" s="166">
        <v>0</v>
      </c>
      <c r="R453" s="166">
        <v>5500000</v>
      </c>
      <c r="S453" s="164"/>
      <c r="T453" s="166">
        <v>0</v>
      </c>
      <c r="U453" s="166">
        <v>5500000</v>
      </c>
      <c r="V453" s="166">
        <v>0</v>
      </c>
      <c r="W453" s="166">
        <v>0</v>
      </c>
      <c r="X453" s="166">
        <v>0</v>
      </c>
      <c r="Y453" s="188">
        <v>0</v>
      </c>
    </row>
    <row r="454" spans="1:25" ht="24" customHeight="1">
      <c r="A454" s="187" t="s">
        <v>911</v>
      </c>
      <c r="B454" s="163">
        <v>133</v>
      </c>
      <c r="C454" s="163">
        <v>6171</v>
      </c>
      <c r="D454" s="163">
        <v>6111</v>
      </c>
      <c r="E454" s="164">
        <v>1</v>
      </c>
      <c r="F454" s="164"/>
      <c r="G454" s="165" t="s">
        <v>2</v>
      </c>
      <c r="H454" s="165" t="s">
        <v>912</v>
      </c>
      <c r="I454" s="165" t="s">
        <v>18</v>
      </c>
      <c r="J454" s="165">
        <v>400</v>
      </c>
      <c r="K454" s="165" t="s">
        <v>342</v>
      </c>
      <c r="L454" s="164">
        <v>2021</v>
      </c>
      <c r="M454" s="164">
        <v>2021</v>
      </c>
      <c r="N454" s="166">
        <v>0</v>
      </c>
      <c r="O454" s="166">
        <v>5000000</v>
      </c>
      <c r="P454" s="166">
        <v>0</v>
      </c>
      <c r="Q454" s="166">
        <v>0</v>
      </c>
      <c r="R454" s="166">
        <v>5000000</v>
      </c>
      <c r="S454" s="164"/>
      <c r="T454" s="166">
        <v>0</v>
      </c>
      <c r="U454" s="166">
        <v>5000000</v>
      </c>
      <c r="V454" s="166">
        <v>0</v>
      </c>
      <c r="W454" s="166">
        <v>0</v>
      </c>
      <c r="X454" s="166">
        <v>0</v>
      </c>
      <c r="Y454" s="188">
        <v>0</v>
      </c>
    </row>
    <row r="455" spans="1:25" ht="24" customHeight="1">
      <c r="A455" s="187" t="s">
        <v>913</v>
      </c>
      <c r="B455" s="163">
        <v>133</v>
      </c>
      <c r="C455" s="163">
        <v>6171</v>
      </c>
      <c r="D455" s="163">
        <v>6111</v>
      </c>
      <c r="E455" s="164">
        <v>1</v>
      </c>
      <c r="F455" s="164"/>
      <c r="G455" s="165" t="s">
        <v>2</v>
      </c>
      <c r="H455" s="165" t="s">
        <v>914</v>
      </c>
      <c r="I455" s="165" t="s">
        <v>18</v>
      </c>
      <c r="J455" s="165">
        <v>400</v>
      </c>
      <c r="K455" s="165" t="s">
        <v>342</v>
      </c>
      <c r="L455" s="164">
        <v>2021</v>
      </c>
      <c r="M455" s="164">
        <v>2021</v>
      </c>
      <c r="N455" s="166">
        <v>0</v>
      </c>
      <c r="O455" s="166">
        <v>2800000</v>
      </c>
      <c r="P455" s="166">
        <v>0</v>
      </c>
      <c r="Q455" s="166">
        <v>0</v>
      </c>
      <c r="R455" s="166">
        <v>2800000</v>
      </c>
      <c r="S455" s="164"/>
      <c r="T455" s="166">
        <v>0</v>
      </c>
      <c r="U455" s="166">
        <v>2800000</v>
      </c>
      <c r="V455" s="166">
        <v>0</v>
      </c>
      <c r="W455" s="166">
        <v>0</v>
      </c>
      <c r="X455" s="166">
        <v>0</v>
      </c>
      <c r="Y455" s="188">
        <v>0</v>
      </c>
    </row>
    <row r="456" spans="1:25" ht="24" customHeight="1">
      <c r="A456" s="187" t="s">
        <v>915</v>
      </c>
      <c r="B456" s="163">
        <v>133</v>
      </c>
      <c r="C456" s="163">
        <v>6171</v>
      </c>
      <c r="D456" s="163">
        <v>6111</v>
      </c>
      <c r="E456" s="164">
        <v>1</v>
      </c>
      <c r="F456" s="164"/>
      <c r="G456" s="165" t="s">
        <v>2</v>
      </c>
      <c r="H456" s="165" t="s">
        <v>916</v>
      </c>
      <c r="I456" s="165" t="s">
        <v>18</v>
      </c>
      <c r="J456" s="165">
        <v>400</v>
      </c>
      <c r="K456" s="165" t="s">
        <v>342</v>
      </c>
      <c r="L456" s="164">
        <v>2021</v>
      </c>
      <c r="M456" s="164">
        <v>2021</v>
      </c>
      <c r="N456" s="166">
        <v>0</v>
      </c>
      <c r="O456" s="166">
        <v>1700000</v>
      </c>
      <c r="P456" s="166">
        <v>0</v>
      </c>
      <c r="Q456" s="166">
        <v>0</v>
      </c>
      <c r="R456" s="166">
        <v>1700000</v>
      </c>
      <c r="S456" s="164"/>
      <c r="T456" s="166">
        <v>0</v>
      </c>
      <c r="U456" s="166">
        <v>1700000</v>
      </c>
      <c r="V456" s="166">
        <v>0</v>
      </c>
      <c r="W456" s="166">
        <v>0</v>
      </c>
      <c r="X456" s="166">
        <v>0</v>
      </c>
      <c r="Y456" s="188">
        <v>0</v>
      </c>
    </row>
    <row r="457" spans="1:25" ht="24" customHeight="1">
      <c r="A457" s="187" t="s">
        <v>917</v>
      </c>
      <c r="B457" s="163">
        <v>133</v>
      </c>
      <c r="C457" s="163">
        <v>6171</v>
      </c>
      <c r="D457" s="163">
        <v>6125</v>
      </c>
      <c r="E457" s="164">
        <v>1</v>
      </c>
      <c r="F457" s="164"/>
      <c r="G457" s="165" t="s">
        <v>2</v>
      </c>
      <c r="H457" s="165" t="s">
        <v>304</v>
      </c>
      <c r="I457" s="165" t="s">
        <v>18</v>
      </c>
      <c r="J457" s="165">
        <v>400</v>
      </c>
      <c r="K457" s="165" t="s">
        <v>342</v>
      </c>
      <c r="L457" s="164">
        <v>2021</v>
      </c>
      <c r="M457" s="164">
        <v>2021</v>
      </c>
      <c r="N457" s="166">
        <v>0</v>
      </c>
      <c r="O457" s="166">
        <v>1450000</v>
      </c>
      <c r="P457" s="166">
        <v>0</v>
      </c>
      <c r="Q457" s="166">
        <v>0</v>
      </c>
      <c r="R457" s="166">
        <v>1450000</v>
      </c>
      <c r="S457" s="164"/>
      <c r="T457" s="166">
        <v>0</v>
      </c>
      <c r="U457" s="166">
        <v>1450000</v>
      </c>
      <c r="V457" s="166">
        <v>0</v>
      </c>
      <c r="W457" s="166">
        <v>0</v>
      </c>
      <c r="X457" s="166">
        <v>0</v>
      </c>
      <c r="Y457" s="188">
        <v>0</v>
      </c>
    </row>
    <row r="458" spans="1:25" ht="24" customHeight="1">
      <c r="A458" s="187" t="s">
        <v>918</v>
      </c>
      <c r="B458" s="163">
        <v>133</v>
      </c>
      <c r="C458" s="163">
        <v>6171</v>
      </c>
      <c r="D458" s="163">
        <v>6125</v>
      </c>
      <c r="E458" s="164">
        <v>1</v>
      </c>
      <c r="F458" s="164"/>
      <c r="G458" s="165" t="s">
        <v>2</v>
      </c>
      <c r="H458" s="165" t="s">
        <v>919</v>
      </c>
      <c r="I458" s="165" t="s">
        <v>18</v>
      </c>
      <c r="J458" s="165">
        <v>400</v>
      </c>
      <c r="K458" s="165" t="s">
        <v>342</v>
      </c>
      <c r="L458" s="164">
        <v>2021</v>
      </c>
      <c r="M458" s="164">
        <v>2021</v>
      </c>
      <c r="N458" s="166">
        <v>0</v>
      </c>
      <c r="O458" s="166">
        <v>300000</v>
      </c>
      <c r="P458" s="166">
        <v>0</v>
      </c>
      <c r="Q458" s="166">
        <v>0</v>
      </c>
      <c r="R458" s="166">
        <v>300000</v>
      </c>
      <c r="S458" s="164"/>
      <c r="T458" s="166">
        <v>0</v>
      </c>
      <c r="U458" s="166">
        <v>300000</v>
      </c>
      <c r="V458" s="166">
        <v>0</v>
      </c>
      <c r="W458" s="166">
        <v>0</v>
      </c>
      <c r="X458" s="166">
        <v>0</v>
      </c>
      <c r="Y458" s="188">
        <v>0</v>
      </c>
    </row>
    <row r="459" spans="1:25" ht="24" customHeight="1">
      <c r="A459" s="187" t="s">
        <v>920</v>
      </c>
      <c r="B459" s="163">
        <v>133</v>
      </c>
      <c r="C459" s="163">
        <v>6171</v>
      </c>
      <c r="D459" s="163">
        <v>6125</v>
      </c>
      <c r="E459" s="164">
        <v>1</v>
      </c>
      <c r="F459" s="164"/>
      <c r="G459" s="165" t="s">
        <v>2</v>
      </c>
      <c r="H459" s="165" t="s">
        <v>921</v>
      </c>
      <c r="I459" s="165" t="s">
        <v>18</v>
      </c>
      <c r="J459" s="165">
        <v>400</v>
      </c>
      <c r="K459" s="165" t="s">
        <v>342</v>
      </c>
      <c r="L459" s="164">
        <v>2021</v>
      </c>
      <c r="M459" s="164">
        <v>2021</v>
      </c>
      <c r="N459" s="166">
        <v>0</v>
      </c>
      <c r="O459" s="166">
        <v>730000</v>
      </c>
      <c r="P459" s="166">
        <v>0</v>
      </c>
      <c r="Q459" s="166">
        <v>0</v>
      </c>
      <c r="R459" s="166">
        <v>730000</v>
      </c>
      <c r="S459" s="164"/>
      <c r="T459" s="166">
        <v>0</v>
      </c>
      <c r="U459" s="166">
        <v>730000</v>
      </c>
      <c r="V459" s="166">
        <v>0</v>
      </c>
      <c r="W459" s="166">
        <v>0</v>
      </c>
      <c r="X459" s="166">
        <v>0</v>
      </c>
      <c r="Y459" s="188">
        <v>0</v>
      </c>
    </row>
    <row r="460" spans="1:25" ht="24" customHeight="1">
      <c r="A460" s="187" t="s">
        <v>922</v>
      </c>
      <c r="B460" s="163">
        <v>133</v>
      </c>
      <c r="C460" s="163">
        <v>6171</v>
      </c>
      <c r="D460" s="163">
        <v>6125</v>
      </c>
      <c r="E460" s="164">
        <v>1</v>
      </c>
      <c r="F460" s="164"/>
      <c r="G460" s="165" t="s">
        <v>2</v>
      </c>
      <c r="H460" s="165" t="s">
        <v>923</v>
      </c>
      <c r="I460" s="165" t="s">
        <v>18</v>
      </c>
      <c r="J460" s="165">
        <v>400</v>
      </c>
      <c r="K460" s="165" t="s">
        <v>342</v>
      </c>
      <c r="L460" s="164">
        <v>2021</v>
      </c>
      <c r="M460" s="164">
        <v>2021</v>
      </c>
      <c r="N460" s="166">
        <v>0</v>
      </c>
      <c r="O460" s="166">
        <v>2300000</v>
      </c>
      <c r="P460" s="166">
        <v>0</v>
      </c>
      <c r="Q460" s="166">
        <v>0</v>
      </c>
      <c r="R460" s="166">
        <v>2300000</v>
      </c>
      <c r="S460" s="164"/>
      <c r="T460" s="166">
        <v>0</v>
      </c>
      <c r="U460" s="166">
        <v>2300000</v>
      </c>
      <c r="V460" s="166">
        <v>0</v>
      </c>
      <c r="W460" s="166">
        <v>0</v>
      </c>
      <c r="X460" s="166">
        <v>0</v>
      </c>
      <c r="Y460" s="188">
        <v>0</v>
      </c>
    </row>
    <row r="461" spans="1:25" ht="24" customHeight="1">
      <c r="A461" s="187" t="s">
        <v>216</v>
      </c>
      <c r="B461" s="163">
        <v>136</v>
      </c>
      <c r="C461" s="163">
        <v>6171</v>
      </c>
      <c r="D461" s="163">
        <v>6121</v>
      </c>
      <c r="E461" s="164">
        <v>1</v>
      </c>
      <c r="F461" s="164"/>
      <c r="G461" s="165" t="s">
        <v>1</v>
      </c>
      <c r="H461" s="165" t="s">
        <v>330</v>
      </c>
      <c r="I461" s="165" t="s">
        <v>18</v>
      </c>
      <c r="J461" s="165">
        <v>400</v>
      </c>
      <c r="K461" s="165" t="s">
        <v>342</v>
      </c>
      <c r="L461" s="164">
        <v>2020</v>
      </c>
      <c r="M461" s="164">
        <v>2021</v>
      </c>
      <c r="N461" s="166">
        <v>0</v>
      </c>
      <c r="O461" s="166">
        <v>1200000</v>
      </c>
      <c r="P461" s="166">
        <v>0</v>
      </c>
      <c r="Q461" s="166">
        <v>200000</v>
      </c>
      <c r="R461" s="166">
        <v>1000000</v>
      </c>
      <c r="S461" s="164"/>
      <c r="T461" s="166">
        <v>0</v>
      </c>
      <c r="U461" s="166">
        <v>1000000</v>
      </c>
      <c r="V461" s="166">
        <v>0</v>
      </c>
      <c r="W461" s="166">
        <v>0</v>
      </c>
      <c r="X461" s="166">
        <v>0</v>
      </c>
      <c r="Y461" s="188">
        <v>0</v>
      </c>
    </row>
    <row r="462" spans="1:25" ht="24" customHeight="1">
      <c r="A462" s="187" t="s">
        <v>247</v>
      </c>
      <c r="B462" s="163">
        <v>136</v>
      </c>
      <c r="C462" s="163">
        <v>6171</v>
      </c>
      <c r="D462" s="163">
        <v>6121</v>
      </c>
      <c r="E462" s="164">
        <v>1</v>
      </c>
      <c r="F462" s="164"/>
      <c r="G462" s="165" t="s">
        <v>1</v>
      </c>
      <c r="H462" s="165" t="s">
        <v>437</v>
      </c>
      <c r="I462" s="165" t="s">
        <v>18</v>
      </c>
      <c r="J462" s="165">
        <v>400</v>
      </c>
      <c r="K462" s="165" t="s">
        <v>342</v>
      </c>
      <c r="L462" s="164">
        <v>2020</v>
      </c>
      <c r="M462" s="164">
        <v>2021</v>
      </c>
      <c r="N462" s="166">
        <v>0</v>
      </c>
      <c r="O462" s="166">
        <v>2610000</v>
      </c>
      <c r="P462" s="166">
        <v>0</v>
      </c>
      <c r="Q462" s="166">
        <v>160000</v>
      </c>
      <c r="R462" s="166">
        <v>2450000</v>
      </c>
      <c r="S462" s="164"/>
      <c r="T462" s="166">
        <v>0</v>
      </c>
      <c r="U462" s="166">
        <v>2450000</v>
      </c>
      <c r="V462" s="166">
        <v>0</v>
      </c>
      <c r="W462" s="166">
        <v>0</v>
      </c>
      <c r="X462" s="166">
        <v>0</v>
      </c>
      <c r="Y462" s="188">
        <v>0</v>
      </c>
    </row>
    <row r="463" spans="1:25" ht="24" customHeight="1">
      <c r="A463" s="197" t="s">
        <v>869</v>
      </c>
      <c r="B463" s="171">
        <v>230</v>
      </c>
      <c r="C463" s="171">
        <v>6171</v>
      </c>
      <c r="D463" s="171">
        <v>6121</v>
      </c>
      <c r="E463" s="172">
        <v>2</v>
      </c>
      <c r="F463" s="172">
        <v>8273000000</v>
      </c>
      <c r="G463" s="173" t="s">
        <v>5</v>
      </c>
      <c r="H463" s="173" t="s">
        <v>870</v>
      </c>
      <c r="I463" s="173" t="s">
        <v>10</v>
      </c>
      <c r="J463" s="173">
        <v>400</v>
      </c>
      <c r="K463" s="173" t="s">
        <v>342</v>
      </c>
      <c r="L463" s="172">
        <v>2020</v>
      </c>
      <c r="M463" s="172">
        <v>2023</v>
      </c>
      <c r="N463" s="174">
        <v>0</v>
      </c>
      <c r="O463" s="174">
        <v>312420000</v>
      </c>
      <c r="P463" s="174">
        <v>0</v>
      </c>
      <c r="Q463" s="174">
        <v>0</v>
      </c>
      <c r="R463" s="174">
        <v>2420000</v>
      </c>
      <c r="S463" s="172"/>
      <c r="T463" s="174">
        <v>2420000</v>
      </c>
      <c r="U463" s="174">
        <v>0</v>
      </c>
      <c r="V463" s="174">
        <v>0</v>
      </c>
      <c r="W463" s="174">
        <v>0</v>
      </c>
      <c r="X463" s="174">
        <v>0</v>
      </c>
      <c r="Y463" s="198">
        <v>0</v>
      </c>
    </row>
    <row r="464" spans="1:25" ht="24" customHeight="1">
      <c r="A464" s="187" t="s">
        <v>639</v>
      </c>
      <c r="B464" s="163">
        <v>230</v>
      </c>
      <c r="C464" s="163">
        <v>6171</v>
      </c>
      <c r="D464" s="163">
        <v>6121</v>
      </c>
      <c r="E464" s="164">
        <v>1</v>
      </c>
      <c r="F464" s="164">
        <v>8198000000</v>
      </c>
      <c r="G464" s="165" t="s">
        <v>5</v>
      </c>
      <c r="H464" s="165" t="s">
        <v>1130</v>
      </c>
      <c r="I464" s="165" t="s">
        <v>10</v>
      </c>
      <c r="J464" s="165">
        <v>400</v>
      </c>
      <c r="K464" s="165" t="s">
        <v>319</v>
      </c>
      <c r="L464" s="164">
        <v>2016</v>
      </c>
      <c r="M464" s="164">
        <v>2022</v>
      </c>
      <c r="N464" s="166">
        <v>0</v>
      </c>
      <c r="O464" s="166">
        <v>113488318</v>
      </c>
      <c r="P464" s="166">
        <v>1622088</v>
      </c>
      <c r="Q464" s="166">
        <v>0</v>
      </c>
      <c r="R464" s="166">
        <v>44756000</v>
      </c>
      <c r="S464" s="164"/>
      <c r="T464" s="166">
        <v>199000</v>
      </c>
      <c r="U464" s="166">
        <v>1081000</v>
      </c>
      <c r="V464" s="166">
        <v>43476000</v>
      </c>
      <c r="W464" s="166">
        <v>0</v>
      </c>
      <c r="X464" s="166">
        <v>0</v>
      </c>
      <c r="Y464" s="188">
        <v>0</v>
      </c>
    </row>
    <row r="465" spans="1:25" ht="24" customHeight="1" thickBot="1">
      <c r="A465" s="189" t="s">
        <v>1123</v>
      </c>
      <c r="B465" s="190">
        <v>230</v>
      </c>
      <c r="C465" s="190">
        <v>6171</v>
      </c>
      <c r="D465" s="190">
        <v>6121</v>
      </c>
      <c r="E465" s="191">
        <v>1</v>
      </c>
      <c r="F465" s="191">
        <v>8099000000</v>
      </c>
      <c r="G465" s="192" t="s">
        <v>1124</v>
      </c>
      <c r="H465" s="192" t="s">
        <v>1125</v>
      </c>
      <c r="I465" s="192" t="s">
        <v>10</v>
      </c>
      <c r="J465" s="192">
        <v>400</v>
      </c>
      <c r="K465" s="192" t="s">
        <v>342</v>
      </c>
      <c r="L465" s="191">
        <v>2020</v>
      </c>
      <c r="M465" s="191">
        <v>2022</v>
      </c>
      <c r="N465" s="193">
        <v>0</v>
      </c>
      <c r="O465" s="193">
        <v>4500000</v>
      </c>
      <c r="P465" s="193">
        <v>0</v>
      </c>
      <c r="Q465" s="193">
        <v>0</v>
      </c>
      <c r="R465" s="193">
        <v>4500000</v>
      </c>
      <c r="S465" s="191"/>
      <c r="T465" s="193">
        <v>4500000</v>
      </c>
      <c r="U465" s="193">
        <v>0</v>
      </c>
      <c r="V465" s="193">
        <v>0</v>
      </c>
      <c r="W465" s="193">
        <v>0</v>
      </c>
      <c r="X465" s="193">
        <v>0</v>
      </c>
      <c r="Y465" s="194">
        <v>0</v>
      </c>
    </row>
    <row r="466" spans="1:25" ht="24" customHeight="1" thickBot="1">
      <c r="A466" s="121"/>
      <c r="B466" s="121"/>
      <c r="C466" s="121"/>
      <c r="D466" s="121"/>
      <c r="E466" s="121"/>
      <c r="F466" s="121"/>
      <c r="G466" s="121"/>
      <c r="H466" s="498" t="s">
        <v>642</v>
      </c>
      <c r="I466" s="498"/>
      <c r="J466" s="498"/>
      <c r="K466" s="498"/>
      <c r="L466" s="498"/>
      <c r="M466" s="124"/>
      <c r="N466" s="124"/>
      <c r="O466" s="86">
        <f aca="true" t="shared" si="41" ref="O466:Y466">SUM(O448:O465)</f>
        <v>463298318</v>
      </c>
      <c r="P466" s="87">
        <f t="shared" si="41"/>
        <v>1622088</v>
      </c>
      <c r="Q466" s="87">
        <f t="shared" si="41"/>
        <v>360000</v>
      </c>
      <c r="R466" s="87">
        <f t="shared" si="41"/>
        <v>80906000</v>
      </c>
      <c r="S466" s="87">
        <f t="shared" si="41"/>
        <v>0</v>
      </c>
      <c r="T466" s="87">
        <f t="shared" si="41"/>
        <v>7119000</v>
      </c>
      <c r="U466" s="87">
        <f t="shared" si="41"/>
        <v>30311000</v>
      </c>
      <c r="V466" s="87">
        <f t="shared" si="41"/>
        <v>43476000</v>
      </c>
      <c r="W466" s="87">
        <f t="shared" si="41"/>
        <v>0</v>
      </c>
      <c r="X466" s="87">
        <f t="shared" si="41"/>
        <v>0</v>
      </c>
      <c r="Y466" s="87">
        <f t="shared" si="41"/>
        <v>0</v>
      </c>
    </row>
    <row r="467" spans="1:25" ht="24" customHeight="1" thickBot="1">
      <c r="A467" s="121"/>
      <c r="B467" s="121"/>
      <c r="C467" s="89" t="s">
        <v>615</v>
      </c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</row>
    <row r="468" spans="1:25" s="82" customFormat="1" ht="24" customHeight="1" thickBot="1">
      <c r="A468" s="236" t="s">
        <v>1120</v>
      </c>
      <c r="B468" s="237">
        <v>290</v>
      </c>
      <c r="C468" s="237">
        <v>6211</v>
      </c>
      <c r="D468" s="237">
        <v>6121</v>
      </c>
      <c r="E468" s="238">
        <v>2</v>
      </c>
      <c r="F468" s="238"/>
      <c r="G468" s="239" t="s">
        <v>1121</v>
      </c>
      <c r="H468" s="239" t="s">
        <v>1122</v>
      </c>
      <c r="I468" s="239" t="s">
        <v>18</v>
      </c>
      <c r="J468" s="239">
        <v>400</v>
      </c>
      <c r="K468" s="239" t="s">
        <v>342</v>
      </c>
      <c r="L468" s="238">
        <v>2020</v>
      </c>
      <c r="M468" s="238">
        <v>2021</v>
      </c>
      <c r="N468" s="240">
        <v>0</v>
      </c>
      <c r="O468" s="240">
        <v>184000</v>
      </c>
      <c r="P468" s="240">
        <v>0</v>
      </c>
      <c r="Q468" s="240">
        <v>0</v>
      </c>
      <c r="R468" s="240">
        <v>184000</v>
      </c>
      <c r="S468" s="238"/>
      <c r="T468" s="240">
        <v>184000</v>
      </c>
      <c r="U468" s="240">
        <v>0</v>
      </c>
      <c r="V468" s="240">
        <v>0</v>
      </c>
      <c r="W468" s="240">
        <v>0</v>
      </c>
      <c r="X468" s="240">
        <v>0</v>
      </c>
      <c r="Y468" s="241">
        <v>0</v>
      </c>
    </row>
    <row r="469" spans="1:25" s="82" customFormat="1" ht="24" customHeight="1" thickBot="1">
      <c r="A469" s="121"/>
      <c r="B469" s="121"/>
      <c r="C469" s="121"/>
      <c r="D469" s="121"/>
      <c r="E469" s="121"/>
      <c r="F469" s="121"/>
      <c r="G469" s="121"/>
      <c r="H469" s="498" t="s">
        <v>613</v>
      </c>
      <c r="I469" s="498"/>
      <c r="J469" s="498"/>
      <c r="K469" s="498"/>
      <c r="L469" s="498"/>
      <c r="M469" s="124"/>
      <c r="N469" s="124"/>
      <c r="O469" s="86">
        <f>SUM(O468:O468)</f>
        <v>184000</v>
      </c>
      <c r="P469" s="87">
        <f>SUM(P468:P468)</f>
        <v>0</v>
      </c>
      <c r="Q469" s="87">
        <f aca="true" t="shared" si="42" ref="Q469:Y469">SUM(Q468:Q468)</f>
        <v>0</v>
      </c>
      <c r="R469" s="87">
        <f>SUM(R468:R468)</f>
        <v>184000</v>
      </c>
      <c r="S469" s="87">
        <f t="shared" si="42"/>
        <v>0</v>
      </c>
      <c r="T469" s="87">
        <f>SUM(T468:T468)</f>
        <v>184000</v>
      </c>
      <c r="U469" s="87">
        <f>SUM(U468:U468)</f>
        <v>0</v>
      </c>
      <c r="V469" s="87">
        <f t="shared" si="42"/>
        <v>0</v>
      </c>
      <c r="W469" s="87">
        <f t="shared" si="42"/>
        <v>0</v>
      </c>
      <c r="X469" s="87">
        <f t="shared" si="42"/>
        <v>0</v>
      </c>
      <c r="Y469" s="87">
        <f t="shared" si="42"/>
        <v>0</v>
      </c>
    </row>
    <row r="470" spans="1:25" ht="24" customHeight="1" thickBot="1">
      <c r="A470" s="127"/>
      <c r="B470" s="127"/>
      <c r="C470" s="95" t="s">
        <v>926</v>
      </c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</row>
    <row r="471" spans="1:25" ht="24" customHeight="1">
      <c r="A471" s="181" t="s">
        <v>939</v>
      </c>
      <c r="B471" s="182">
        <v>120</v>
      </c>
      <c r="C471" s="182">
        <v>6330</v>
      </c>
      <c r="D471" s="182">
        <v>5347</v>
      </c>
      <c r="E471" s="183">
        <v>1</v>
      </c>
      <c r="F471" s="183">
        <v>504</v>
      </c>
      <c r="G471" s="184" t="s">
        <v>15</v>
      </c>
      <c r="H471" s="184" t="s">
        <v>1104</v>
      </c>
      <c r="I471" s="184" t="s">
        <v>15</v>
      </c>
      <c r="J471" s="184" t="s">
        <v>15</v>
      </c>
      <c r="K471" s="184" t="s">
        <v>285</v>
      </c>
      <c r="L471" s="183">
        <v>2018</v>
      </c>
      <c r="M471" s="183">
        <v>2021</v>
      </c>
      <c r="N471" s="185">
        <v>6000000</v>
      </c>
      <c r="O471" s="185">
        <v>18520000</v>
      </c>
      <c r="P471" s="185">
        <v>297000</v>
      </c>
      <c r="Q471" s="185">
        <v>9223000</v>
      </c>
      <c r="R471" s="185">
        <v>9000000</v>
      </c>
      <c r="S471" s="183"/>
      <c r="T471" s="185">
        <v>4500000</v>
      </c>
      <c r="U471" s="185">
        <v>0</v>
      </c>
      <c r="V471" s="185">
        <v>0</v>
      </c>
      <c r="W471" s="185">
        <v>0</v>
      </c>
      <c r="X471" s="185">
        <v>0</v>
      </c>
      <c r="Y471" s="186">
        <v>4500000</v>
      </c>
    </row>
    <row r="472" spans="1:25" ht="24" customHeight="1">
      <c r="A472" s="197" t="s">
        <v>940</v>
      </c>
      <c r="B472" s="171">
        <v>120</v>
      </c>
      <c r="C472" s="171">
        <v>6330</v>
      </c>
      <c r="D472" s="171">
        <v>5347</v>
      </c>
      <c r="E472" s="172">
        <v>2</v>
      </c>
      <c r="F472" s="172">
        <v>524</v>
      </c>
      <c r="G472" s="173" t="s">
        <v>21</v>
      </c>
      <c r="H472" s="173" t="s">
        <v>941</v>
      </c>
      <c r="I472" s="173" t="s">
        <v>21</v>
      </c>
      <c r="J472" s="173" t="s">
        <v>21</v>
      </c>
      <c r="K472" s="173" t="s">
        <v>942</v>
      </c>
      <c r="L472" s="172">
        <v>2020</v>
      </c>
      <c r="M472" s="172">
        <v>2023</v>
      </c>
      <c r="N472" s="174">
        <v>0</v>
      </c>
      <c r="O472" s="174">
        <v>2120000</v>
      </c>
      <c r="P472" s="174">
        <v>0</v>
      </c>
      <c r="Q472" s="174">
        <v>1000000</v>
      </c>
      <c r="R472" s="174">
        <v>1120000</v>
      </c>
      <c r="S472" s="172"/>
      <c r="T472" s="174">
        <v>0</v>
      </c>
      <c r="U472" s="174">
        <v>0</v>
      </c>
      <c r="V472" s="174">
        <v>0</v>
      </c>
      <c r="W472" s="174">
        <v>900000</v>
      </c>
      <c r="X472" s="174">
        <v>0</v>
      </c>
      <c r="Y472" s="198">
        <v>220000</v>
      </c>
    </row>
    <row r="473" spans="1:25" ht="24" customHeight="1">
      <c r="A473" s="368" t="s">
        <v>965</v>
      </c>
      <c r="B473" s="329">
        <v>120</v>
      </c>
      <c r="C473" s="329">
        <v>6330</v>
      </c>
      <c r="D473" s="329">
        <v>6363</v>
      </c>
      <c r="E473" s="330">
        <v>2</v>
      </c>
      <c r="F473" s="330">
        <v>607</v>
      </c>
      <c r="G473" s="331" t="s">
        <v>32</v>
      </c>
      <c r="H473" s="331" t="s">
        <v>966</v>
      </c>
      <c r="I473" s="331" t="s">
        <v>32</v>
      </c>
      <c r="J473" s="331" t="s">
        <v>32</v>
      </c>
      <c r="K473" s="331" t="s">
        <v>278</v>
      </c>
      <c r="L473" s="330">
        <v>2020</v>
      </c>
      <c r="M473" s="330">
        <v>2022</v>
      </c>
      <c r="N473" s="332">
        <v>0</v>
      </c>
      <c r="O473" s="332">
        <v>80190000</v>
      </c>
      <c r="P473" s="332">
        <v>0</v>
      </c>
      <c r="Q473" s="332">
        <v>0</v>
      </c>
      <c r="R473" s="332">
        <v>27819000</v>
      </c>
      <c r="S473" s="330"/>
      <c r="T473" s="332">
        <v>0</v>
      </c>
      <c r="U473" s="332">
        <v>0</v>
      </c>
      <c r="V473" s="332">
        <v>15000000</v>
      </c>
      <c r="W473" s="332">
        <v>0</v>
      </c>
      <c r="X473" s="332">
        <v>0</v>
      </c>
      <c r="Y473" s="369">
        <v>12819000</v>
      </c>
    </row>
    <row r="474" spans="1:25" ht="24" customHeight="1">
      <c r="A474" s="187" t="s">
        <v>929</v>
      </c>
      <c r="B474" s="163">
        <v>120</v>
      </c>
      <c r="C474" s="163">
        <v>6330</v>
      </c>
      <c r="D474" s="163">
        <v>6363</v>
      </c>
      <c r="E474" s="164">
        <v>1</v>
      </c>
      <c r="F474" s="164">
        <v>621</v>
      </c>
      <c r="G474" s="165" t="s">
        <v>6</v>
      </c>
      <c r="H474" s="165" t="s">
        <v>930</v>
      </c>
      <c r="I474" s="165" t="s">
        <v>6</v>
      </c>
      <c r="J474" s="165" t="s">
        <v>6</v>
      </c>
      <c r="K474" s="165" t="s">
        <v>274</v>
      </c>
      <c r="L474" s="164">
        <v>2016</v>
      </c>
      <c r="M474" s="164">
        <v>2023</v>
      </c>
      <c r="N474" s="166">
        <v>0</v>
      </c>
      <c r="O474" s="166">
        <v>20872705</v>
      </c>
      <c r="P474" s="166">
        <v>707548</v>
      </c>
      <c r="Q474" s="166">
        <v>3935000</v>
      </c>
      <c r="R474" s="166">
        <v>16078000</v>
      </c>
      <c r="S474" s="164"/>
      <c r="T474" s="166">
        <v>2628000</v>
      </c>
      <c r="U474" s="166">
        <v>0</v>
      </c>
      <c r="V474" s="166">
        <v>0</v>
      </c>
      <c r="W474" s="166">
        <v>12000000</v>
      </c>
      <c r="X474" s="166">
        <v>0</v>
      </c>
      <c r="Y474" s="188">
        <v>1450000</v>
      </c>
    </row>
    <row r="475" spans="1:25" ht="24" customHeight="1">
      <c r="A475" s="342" t="s">
        <v>931</v>
      </c>
      <c r="B475" s="317">
        <v>120</v>
      </c>
      <c r="C475" s="317">
        <v>6330</v>
      </c>
      <c r="D475" s="317">
        <v>6363</v>
      </c>
      <c r="E475" s="318">
        <v>2</v>
      </c>
      <c r="F475" s="318">
        <v>621</v>
      </c>
      <c r="G475" s="319" t="s">
        <v>6</v>
      </c>
      <c r="H475" s="319" t="s">
        <v>932</v>
      </c>
      <c r="I475" s="319" t="s">
        <v>6</v>
      </c>
      <c r="J475" s="319" t="s">
        <v>6</v>
      </c>
      <c r="K475" s="319" t="s">
        <v>274</v>
      </c>
      <c r="L475" s="318">
        <v>2018</v>
      </c>
      <c r="M475" s="318">
        <v>2021</v>
      </c>
      <c r="N475" s="320">
        <v>0</v>
      </c>
      <c r="O475" s="320">
        <v>76906845</v>
      </c>
      <c r="P475" s="320">
        <v>1372140</v>
      </c>
      <c r="Q475" s="320">
        <v>64683024</v>
      </c>
      <c r="R475" s="320">
        <v>10851681</v>
      </c>
      <c r="S475" s="318"/>
      <c r="T475" s="320">
        <v>0</v>
      </c>
      <c r="U475" s="320">
        <v>0</v>
      </c>
      <c r="V475" s="320">
        <v>10000000</v>
      </c>
      <c r="W475" s="320">
        <v>0</v>
      </c>
      <c r="X475" s="320">
        <v>0</v>
      </c>
      <c r="Y475" s="343">
        <v>851681</v>
      </c>
    </row>
    <row r="476" spans="1:25" ht="36.75" customHeight="1">
      <c r="A476" s="187" t="s">
        <v>933</v>
      </c>
      <c r="B476" s="163">
        <v>120</v>
      </c>
      <c r="C476" s="163">
        <v>6330</v>
      </c>
      <c r="D476" s="163">
        <v>6363</v>
      </c>
      <c r="E476" s="164">
        <v>1</v>
      </c>
      <c r="F476" s="164">
        <v>618</v>
      </c>
      <c r="G476" s="165" t="s">
        <v>7</v>
      </c>
      <c r="H476" s="165" t="s">
        <v>934</v>
      </c>
      <c r="I476" s="165" t="s">
        <v>7</v>
      </c>
      <c r="J476" s="165" t="s">
        <v>7</v>
      </c>
      <c r="K476" s="165" t="s">
        <v>282</v>
      </c>
      <c r="L476" s="164">
        <v>2014</v>
      </c>
      <c r="M476" s="164">
        <v>2022</v>
      </c>
      <c r="N476" s="166">
        <v>0</v>
      </c>
      <c r="O476" s="166">
        <v>6152000</v>
      </c>
      <c r="P476" s="166">
        <v>152000</v>
      </c>
      <c r="Q476" s="166">
        <v>2000000</v>
      </c>
      <c r="R476" s="166">
        <v>2000000</v>
      </c>
      <c r="S476" s="164"/>
      <c r="T476" s="166">
        <v>0</v>
      </c>
      <c r="U476" s="166">
        <v>0</v>
      </c>
      <c r="V476" s="166">
        <v>0</v>
      </c>
      <c r="W476" s="166">
        <v>1800000</v>
      </c>
      <c r="X476" s="166">
        <v>0</v>
      </c>
      <c r="Y476" s="188">
        <v>200000</v>
      </c>
    </row>
    <row r="477" spans="1:25" ht="24" customHeight="1">
      <c r="A477" s="199" t="s">
        <v>967</v>
      </c>
      <c r="B477" s="167">
        <v>120</v>
      </c>
      <c r="C477" s="167">
        <v>6330</v>
      </c>
      <c r="D477" s="167">
        <v>6363</v>
      </c>
      <c r="E477" s="168">
        <v>3</v>
      </c>
      <c r="F477" s="168">
        <v>618</v>
      </c>
      <c r="G477" s="169" t="s">
        <v>7</v>
      </c>
      <c r="H477" s="169" t="s">
        <v>968</v>
      </c>
      <c r="I477" s="169" t="s">
        <v>7</v>
      </c>
      <c r="J477" s="169" t="s">
        <v>7</v>
      </c>
      <c r="K477" s="169" t="s">
        <v>282</v>
      </c>
      <c r="L477" s="168">
        <v>2019</v>
      </c>
      <c r="M477" s="168">
        <v>2024</v>
      </c>
      <c r="N477" s="170">
        <v>6860000</v>
      </c>
      <c r="O477" s="170">
        <v>9670000</v>
      </c>
      <c r="P477" s="170">
        <v>0</v>
      </c>
      <c r="Q477" s="170">
        <v>0</v>
      </c>
      <c r="R477" s="170">
        <v>600000</v>
      </c>
      <c r="S477" s="168"/>
      <c r="T477" s="170">
        <v>0</v>
      </c>
      <c r="U477" s="170">
        <v>0</v>
      </c>
      <c r="V477" s="170">
        <v>0</v>
      </c>
      <c r="W477" s="170">
        <v>600000</v>
      </c>
      <c r="X477" s="170">
        <v>0</v>
      </c>
      <c r="Y477" s="200">
        <v>0</v>
      </c>
    </row>
    <row r="478" spans="1:25" ht="24" customHeight="1">
      <c r="A478" s="187" t="s">
        <v>969</v>
      </c>
      <c r="B478" s="163">
        <v>120</v>
      </c>
      <c r="C478" s="163">
        <v>6330</v>
      </c>
      <c r="D478" s="163">
        <v>6363</v>
      </c>
      <c r="E478" s="164">
        <v>1</v>
      </c>
      <c r="F478" s="164">
        <v>618</v>
      </c>
      <c r="G478" s="165" t="s">
        <v>7</v>
      </c>
      <c r="H478" s="165" t="s">
        <v>970</v>
      </c>
      <c r="I478" s="165" t="s">
        <v>7</v>
      </c>
      <c r="J478" s="165" t="s">
        <v>7</v>
      </c>
      <c r="K478" s="165" t="s">
        <v>282</v>
      </c>
      <c r="L478" s="164">
        <v>2017</v>
      </c>
      <c r="M478" s="164">
        <v>2021</v>
      </c>
      <c r="N478" s="166">
        <v>17370000</v>
      </c>
      <c r="O478" s="166">
        <v>20189930</v>
      </c>
      <c r="P478" s="166">
        <v>889930</v>
      </c>
      <c r="Q478" s="166">
        <v>0</v>
      </c>
      <c r="R478" s="166">
        <v>19300000</v>
      </c>
      <c r="S478" s="164"/>
      <c r="T478" s="166">
        <v>0</v>
      </c>
      <c r="U478" s="166">
        <v>0</v>
      </c>
      <c r="V478" s="166">
        <v>17370000</v>
      </c>
      <c r="W478" s="166">
        <v>0</v>
      </c>
      <c r="X478" s="166">
        <v>0</v>
      </c>
      <c r="Y478" s="188">
        <v>1930000</v>
      </c>
    </row>
    <row r="479" spans="1:25" ht="33.75" customHeight="1">
      <c r="A479" s="187" t="s">
        <v>937</v>
      </c>
      <c r="B479" s="163">
        <v>120</v>
      </c>
      <c r="C479" s="163">
        <v>6330</v>
      </c>
      <c r="D479" s="163">
        <v>6363</v>
      </c>
      <c r="E479" s="164">
        <v>1</v>
      </c>
      <c r="F479" s="164">
        <v>510</v>
      </c>
      <c r="G479" s="165" t="s">
        <v>935</v>
      </c>
      <c r="H479" s="165" t="s">
        <v>938</v>
      </c>
      <c r="I479" s="165" t="s">
        <v>935</v>
      </c>
      <c r="J479" s="165" t="s">
        <v>935</v>
      </c>
      <c r="K479" s="165" t="s">
        <v>936</v>
      </c>
      <c r="L479" s="164">
        <v>2020</v>
      </c>
      <c r="M479" s="164">
        <v>2022</v>
      </c>
      <c r="N479" s="166">
        <v>0</v>
      </c>
      <c r="O479" s="166">
        <v>4800000</v>
      </c>
      <c r="P479" s="166">
        <v>0</v>
      </c>
      <c r="Q479" s="166">
        <v>100000</v>
      </c>
      <c r="R479" s="166">
        <v>3200000</v>
      </c>
      <c r="S479" s="164"/>
      <c r="T479" s="166">
        <v>0</v>
      </c>
      <c r="U479" s="166">
        <v>2800000</v>
      </c>
      <c r="V479" s="166">
        <v>0</v>
      </c>
      <c r="W479" s="166">
        <v>0</v>
      </c>
      <c r="X479" s="166">
        <v>0</v>
      </c>
      <c r="Y479" s="188">
        <v>400000</v>
      </c>
    </row>
    <row r="480" spans="1:25" ht="24" customHeight="1">
      <c r="A480" s="342" t="s">
        <v>972</v>
      </c>
      <c r="B480" s="317">
        <v>120</v>
      </c>
      <c r="C480" s="317">
        <v>6330</v>
      </c>
      <c r="D480" s="317">
        <v>6363</v>
      </c>
      <c r="E480" s="318">
        <v>2</v>
      </c>
      <c r="F480" s="318">
        <v>610</v>
      </c>
      <c r="G480" s="319" t="s">
        <v>8</v>
      </c>
      <c r="H480" s="319" t="s">
        <v>973</v>
      </c>
      <c r="I480" s="319" t="s">
        <v>8</v>
      </c>
      <c r="J480" s="319" t="s">
        <v>8</v>
      </c>
      <c r="K480" s="319" t="s">
        <v>682</v>
      </c>
      <c r="L480" s="318">
        <v>2019</v>
      </c>
      <c r="M480" s="318">
        <v>2021</v>
      </c>
      <c r="N480" s="320">
        <v>5597509</v>
      </c>
      <c r="O480" s="320">
        <v>12915440</v>
      </c>
      <c r="P480" s="320">
        <v>0</v>
      </c>
      <c r="Q480" s="320">
        <v>306251</v>
      </c>
      <c r="R480" s="320">
        <v>12609189</v>
      </c>
      <c r="S480" s="318"/>
      <c r="T480" s="320">
        <v>0</v>
      </c>
      <c r="U480" s="320">
        <v>0</v>
      </c>
      <c r="V480" s="320">
        <v>8000000</v>
      </c>
      <c r="W480" s="320">
        <v>0</v>
      </c>
      <c r="X480" s="320">
        <v>0</v>
      </c>
      <c r="Y480" s="343">
        <v>4609189</v>
      </c>
    </row>
    <row r="481" spans="1:25" ht="43.5" customHeight="1">
      <c r="A481" s="187" t="s">
        <v>974</v>
      </c>
      <c r="B481" s="163">
        <v>120</v>
      </c>
      <c r="C481" s="163">
        <v>6330</v>
      </c>
      <c r="D481" s="163">
        <v>6363</v>
      </c>
      <c r="E481" s="164">
        <v>1</v>
      </c>
      <c r="F481" s="164">
        <v>610</v>
      </c>
      <c r="G481" s="165" t="s">
        <v>8</v>
      </c>
      <c r="H481" s="165" t="s">
        <v>975</v>
      </c>
      <c r="I481" s="165" t="s">
        <v>8</v>
      </c>
      <c r="J481" s="165" t="s">
        <v>8</v>
      </c>
      <c r="K481" s="165" t="s">
        <v>682</v>
      </c>
      <c r="L481" s="164">
        <v>2020</v>
      </c>
      <c r="M481" s="164">
        <v>2021</v>
      </c>
      <c r="N481" s="166">
        <v>17959502</v>
      </c>
      <c r="O481" s="166">
        <v>41201609</v>
      </c>
      <c r="P481" s="166">
        <v>0</v>
      </c>
      <c r="Q481" s="166">
        <v>24200</v>
      </c>
      <c r="R481" s="166">
        <v>41177409</v>
      </c>
      <c r="S481" s="164"/>
      <c r="T481" s="166">
        <v>6903000</v>
      </c>
      <c r="U481" s="166">
        <v>9164000</v>
      </c>
      <c r="V481" s="166">
        <v>12741000</v>
      </c>
      <c r="W481" s="166">
        <v>0</v>
      </c>
      <c r="X481" s="166">
        <v>0</v>
      </c>
      <c r="Y481" s="188">
        <v>12369409</v>
      </c>
    </row>
    <row r="482" spans="1:25" ht="43.5" customHeight="1">
      <c r="A482" s="187" t="s">
        <v>1105</v>
      </c>
      <c r="B482" s="163">
        <v>120</v>
      </c>
      <c r="C482" s="163">
        <v>6330</v>
      </c>
      <c r="D482" s="163">
        <v>6363</v>
      </c>
      <c r="E482" s="164">
        <v>1</v>
      </c>
      <c r="F482" s="164">
        <v>610</v>
      </c>
      <c r="G482" s="165" t="s">
        <v>8</v>
      </c>
      <c r="H482" s="165" t="s">
        <v>1106</v>
      </c>
      <c r="I482" s="165" t="s">
        <v>8</v>
      </c>
      <c r="J482" s="165" t="s">
        <v>8</v>
      </c>
      <c r="K482" s="165" t="s">
        <v>682</v>
      </c>
      <c r="L482" s="164">
        <v>2019</v>
      </c>
      <c r="M482" s="164">
        <v>2021</v>
      </c>
      <c r="N482" s="166">
        <v>12810433</v>
      </c>
      <c r="O482" s="166">
        <v>29228894</v>
      </c>
      <c r="P482" s="166">
        <v>0</v>
      </c>
      <c r="Q482" s="166">
        <v>23057958</v>
      </c>
      <c r="R482" s="166">
        <v>6170935</v>
      </c>
      <c r="S482" s="164"/>
      <c r="T482" s="166">
        <v>4043000</v>
      </c>
      <c r="U482" s="166">
        <v>0</v>
      </c>
      <c r="V482" s="166">
        <v>0</v>
      </c>
      <c r="W482" s="166">
        <v>0</v>
      </c>
      <c r="X482" s="166">
        <v>0</v>
      </c>
      <c r="Y482" s="188">
        <v>2127935</v>
      </c>
    </row>
    <row r="483" spans="1:25" ht="54" customHeight="1">
      <c r="A483" s="187" t="s">
        <v>976</v>
      </c>
      <c r="B483" s="163">
        <v>120</v>
      </c>
      <c r="C483" s="163">
        <v>6330</v>
      </c>
      <c r="D483" s="163">
        <v>6363</v>
      </c>
      <c r="E483" s="164">
        <v>1</v>
      </c>
      <c r="F483" s="164">
        <v>616</v>
      </c>
      <c r="G483" s="165" t="s">
        <v>9</v>
      </c>
      <c r="H483" s="165" t="s">
        <v>977</v>
      </c>
      <c r="I483" s="165" t="s">
        <v>9</v>
      </c>
      <c r="J483" s="165" t="s">
        <v>9</v>
      </c>
      <c r="K483" s="165" t="s">
        <v>687</v>
      </c>
      <c r="L483" s="164">
        <v>2020</v>
      </c>
      <c r="M483" s="164">
        <v>2021</v>
      </c>
      <c r="N483" s="166">
        <v>0</v>
      </c>
      <c r="O483" s="166">
        <v>3787300</v>
      </c>
      <c r="P483" s="166">
        <v>0</v>
      </c>
      <c r="Q483" s="166">
        <v>157300</v>
      </c>
      <c r="R483" s="166">
        <v>3630000</v>
      </c>
      <c r="S483" s="164"/>
      <c r="T483" s="166">
        <v>0</v>
      </c>
      <c r="U483" s="166">
        <v>1815000</v>
      </c>
      <c r="V483" s="166">
        <v>0</v>
      </c>
      <c r="W483" s="166">
        <v>0</v>
      </c>
      <c r="X483" s="166">
        <v>0</v>
      </c>
      <c r="Y483" s="188">
        <v>1815000</v>
      </c>
    </row>
    <row r="484" spans="1:25" ht="24" customHeight="1">
      <c r="A484" s="187" t="s">
        <v>978</v>
      </c>
      <c r="B484" s="163">
        <v>120</v>
      </c>
      <c r="C484" s="163">
        <v>6330</v>
      </c>
      <c r="D484" s="163">
        <v>6363</v>
      </c>
      <c r="E484" s="164">
        <v>1</v>
      </c>
      <c r="F484" s="164">
        <v>616</v>
      </c>
      <c r="G484" s="165" t="s">
        <v>9</v>
      </c>
      <c r="H484" s="165" t="s">
        <v>979</v>
      </c>
      <c r="I484" s="165" t="s">
        <v>9</v>
      </c>
      <c r="J484" s="165" t="s">
        <v>9</v>
      </c>
      <c r="K484" s="165" t="s">
        <v>687</v>
      </c>
      <c r="L484" s="164">
        <v>2020</v>
      </c>
      <c r="M484" s="164">
        <v>2021</v>
      </c>
      <c r="N484" s="166">
        <v>0</v>
      </c>
      <c r="O484" s="166">
        <v>3633444</v>
      </c>
      <c r="P484" s="166">
        <v>0</v>
      </c>
      <c r="Q484" s="166">
        <v>40150</v>
      </c>
      <c r="R484" s="166">
        <v>3593294</v>
      </c>
      <c r="S484" s="164"/>
      <c r="T484" s="166">
        <v>0</v>
      </c>
      <c r="U484" s="166">
        <v>0</v>
      </c>
      <c r="V484" s="166">
        <v>0</v>
      </c>
      <c r="W484" s="166">
        <v>3266647</v>
      </c>
      <c r="X484" s="166">
        <v>0</v>
      </c>
      <c r="Y484" s="188">
        <v>326647</v>
      </c>
    </row>
    <row r="485" spans="1:25" ht="24" customHeight="1">
      <c r="A485" s="342" t="s">
        <v>980</v>
      </c>
      <c r="B485" s="317">
        <v>120</v>
      </c>
      <c r="C485" s="317">
        <v>6330</v>
      </c>
      <c r="D485" s="317">
        <v>6363</v>
      </c>
      <c r="E485" s="318">
        <v>2</v>
      </c>
      <c r="F485" s="318">
        <v>602</v>
      </c>
      <c r="G485" s="319" t="s">
        <v>10</v>
      </c>
      <c r="H485" s="319" t="s">
        <v>981</v>
      </c>
      <c r="I485" s="319" t="s">
        <v>10</v>
      </c>
      <c r="J485" s="319" t="s">
        <v>10</v>
      </c>
      <c r="K485" s="319" t="s">
        <v>376</v>
      </c>
      <c r="L485" s="318">
        <v>2019</v>
      </c>
      <c r="M485" s="318">
        <v>2021</v>
      </c>
      <c r="N485" s="320">
        <v>0</v>
      </c>
      <c r="O485" s="320">
        <v>10739580</v>
      </c>
      <c r="P485" s="320">
        <v>0</v>
      </c>
      <c r="Q485" s="320">
        <v>239580</v>
      </c>
      <c r="R485" s="320">
        <v>10500000</v>
      </c>
      <c r="S485" s="318"/>
      <c r="T485" s="320">
        <v>0</v>
      </c>
      <c r="U485" s="320">
        <v>0</v>
      </c>
      <c r="V485" s="320">
        <v>5250000</v>
      </c>
      <c r="W485" s="320">
        <v>0</v>
      </c>
      <c r="X485" s="320">
        <v>0</v>
      </c>
      <c r="Y485" s="343">
        <v>5250000</v>
      </c>
    </row>
    <row r="486" spans="1:25" ht="24" customHeight="1">
      <c r="A486" s="187" t="s">
        <v>982</v>
      </c>
      <c r="B486" s="163">
        <v>120</v>
      </c>
      <c r="C486" s="163">
        <v>6330</v>
      </c>
      <c r="D486" s="163">
        <v>6363</v>
      </c>
      <c r="E486" s="164">
        <v>1</v>
      </c>
      <c r="F486" s="164">
        <v>602</v>
      </c>
      <c r="G486" s="165" t="s">
        <v>10</v>
      </c>
      <c r="H486" s="165" t="s">
        <v>983</v>
      </c>
      <c r="I486" s="165" t="s">
        <v>10</v>
      </c>
      <c r="J486" s="165" t="s">
        <v>10</v>
      </c>
      <c r="K486" s="165" t="s">
        <v>376</v>
      </c>
      <c r="L486" s="164">
        <v>2017</v>
      </c>
      <c r="M486" s="164">
        <v>2021</v>
      </c>
      <c r="N486" s="166">
        <v>3608000</v>
      </c>
      <c r="O486" s="166">
        <v>10997400</v>
      </c>
      <c r="P486" s="166">
        <v>0</v>
      </c>
      <c r="Q486" s="166">
        <v>0</v>
      </c>
      <c r="R486" s="166">
        <v>10997400</v>
      </c>
      <c r="S486" s="164"/>
      <c r="T486" s="166">
        <v>0</v>
      </c>
      <c r="U486" s="166">
        <v>0</v>
      </c>
      <c r="V486" s="166">
        <v>0</v>
      </c>
      <c r="W486" s="166">
        <v>4000000</v>
      </c>
      <c r="X486" s="166">
        <v>0</v>
      </c>
      <c r="Y486" s="188">
        <v>6997400</v>
      </c>
    </row>
    <row r="487" spans="1:25" ht="24" customHeight="1">
      <c r="A487" s="187" t="s">
        <v>984</v>
      </c>
      <c r="B487" s="163">
        <v>120</v>
      </c>
      <c r="C487" s="163">
        <v>6330</v>
      </c>
      <c r="D487" s="163">
        <v>6363</v>
      </c>
      <c r="E487" s="164">
        <v>1</v>
      </c>
      <c r="F487" s="164">
        <v>602</v>
      </c>
      <c r="G487" s="165" t="s">
        <v>10</v>
      </c>
      <c r="H487" s="165" t="s">
        <v>985</v>
      </c>
      <c r="I487" s="165" t="s">
        <v>10</v>
      </c>
      <c r="J487" s="165" t="s">
        <v>10</v>
      </c>
      <c r="K487" s="165" t="s">
        <v>376</v>
      </c>
      <c r="L487" s="164">
        <v>2017</v>
      </c>
      <c r="M487" s="164">
        <v>2021</v>
      </c>
      <c r="N487" s="166">
        <v>1393526</v>
      </c>
      <c r="O487" s="166">
        <v>12727156</v>
      </c>
      <c r="P487" s="166">
        <v>217800</v>
      </c>
      <c r="Q487" s="166">
        <v>0</v>
      </c>
      <c r="R487" s="166">
        <v>12509356</v>
      </c>
      <c r="S487" s="164"/>
      <c r="T487" s="166">
        <v>0</v>
      </c>
      <c r="U487" s="166">
        <v>2550000</v>
      </c>
      <c r="V487" s="166">
        <v>0</v>
      </c>
      <c r="W487" s="166">
        <v>0</v>
      </c>
      <c r="X487" s="166">
        <v>0</v>
      </c>
      <c r="Y487" s="188">
        <v>9959356</v>
      </c>
    </row>
    <row r="488" spans="1:25" ht="24" customHeight="1">
      <c r="A488" s="187" t="s">
        <v>986</v>
      </c>
      <c r="B488" s="163">
        <v>120</v>
      </c>
      <c r="C488" s="163">
        <v>6330</v>
      </c>
      <c r="D488" s="163">
        <v>6363</v>
      </c>
      <c r="E488" s="164">
        <v>1</v>
      </c>
      <c r="F488" s="164">
        <v>602</v>
      </c>
      <c r="G488" s="165" t="s">
        <v>10</v>
      </c>
      <c r="H488" s="165" t="s">
        <v>987</v>
      </c>
      <c r="I488" s="165" t="s">
        <v>10</v>
      </c>
      <c r="J488" s="165" t="s">
        <v>10</v>
      </c>
      <c r="K488" s="165" t="s">
        <v>376</v>
      </c>
      <c r="L488" s="164">
        <v>2017</v>
      </c>
      <c r="M488" s="164">
        <v>2021</v>
      </c>
      <c r="N488" s="166">
        <v>1272000</v>
      </c>
      <c r="O488" s="166">
        <v>4554400</v>
      </c>
      <c r="P488" s="166">
        <v>0</v>
      </c>
      <c r="Q488" s="166">
        <v>0</v>
      </c>
      <c r="R488" s="166">
        <v>4554400</v>
      </c>
      <c r="S488" s="164"/>
      <c r="T488" s="166">
        <v>0</v>
      </c>
      <c r="U488" s="166">
        <v>0</v>
      </c>
      <c r="V488" s="166">
        <v>0</v>
      </c>
      <c r="W488" s="166">
        <v>1562300</v>
      </c>
      <c r="X488" s="166">
        <v>0</v>
      </c>
      <c r="Y488" s="188">
        <v>2992100</v>
      </c>
    </row>
    <row r="489" spans="1:25" ht="24" customHeight="1">
      <c r="A489" s="187" t="s">
        <v>988</v>
      </c>
      <c r="B489" s="163">
        <v>120</v>
      </c>
      <c r="C489" s="163">
        <v>6330</v>
      </c>
      <c r="D489" s="163">
        <v>6363</v>
      </c>
      <c r="E489" s="164">
        <v>1</v>
      </c>
      <c r="F489" s="164">
        <v>602</v>
      </c>
      <c r="G489" s="165" t="s">
        <v>10</v>
      </c>
      <c r="H489" s="165" t="s">
        <v>989</v>
      </c>
      <c r="I489" s="165" t="s">
        <v>10</v>
      </c>
      <c r="J489" s="165" t="s">
        <v>10</v>
      </c>
      <c r="K489" s="165" t="s">
        <v>376</v>
      </c>
      <c r="L489" s="164">
        <v>2018</v>
      </c>
      <c r="M489" s="164">
        <v>2022</v>
      </c>
      <c r="N489" s="166">
        <v>0</v>
      </c>
      <c r="O489" s="166">
        <v>29942500</v>
      </c>
      <c r="P489" s="166">
        <v>297000</v>
      </c>
      <c r="Q489" s="166">
        <v>0</v>
      </c>
      <c r="R489" s="166">
        <v>5000000</v>
      </c>
      <c r="S489" s="164"/>
      <c r="T489" s="166">
        <v>0</v>
      </c>
      <c r="U489" s="166">
        <v>5000000</v>
      </c>
      <c r="V489" s="166">
        <v>0</v>
      </c>
      <c r="W489" s="166">
        <v>0</v>
      </c>
      <c r="X489" s="166">
        <v>0</v>
      </c>
      <c r="Y489" s="188">
        <v>0</v>
      </c>
    </row>
    <row r="490" spans="1:25" ht="24" customHeight="1">
      <c r="A490" s="187" t="s">
        <v>990</v>
      </c>
      <c r="B490" s="163">
        <v>120</v>
      </c>
      <c r="C490" s="163">
        <v>6330</v>
      </c>
      <c r="D490" s="163">
        <v>6363</v>
      </c>
      <c r="E490" s="164">
        <v>1</v>
      </c>
      <c r="F490" s="164">
        <v>602</v>
      </c>
      <c r="G490" s="165" t="s">
        <v>10</v>
      </c>
      <c r="H490" s="165" t="s">
        <v>991</v>
      </c>
      <c r="I490" s="165" t="s">
        <v>10</v>
      </c>
      <c r="J490" s="165" t="s">
        <v>10</v>
      </c>
      <c r="K490" s="165" t="s">
        <v>376</v>
      </c>
      <c r="L490" s="164">
        <v>2021</v>
      </c>
      <c r="M490" s="164">
        <v>2021</v>
      </c>
      <c r="N490" s="166">
        <v>3365608</v>
      </c>
      <c r="O490" s="166">
        <v>13483000</v>
      </c>
      <c r="P490" s="166">
        <v>0</v>
      </c>
      <c r="Q490" s="166">
        <v>0</v>
      </c>
      <c r="R490" s="166">
        <v>13483000</v>
      </c>
      <c r="S490" s="164"/>
      <c r="T490" s="166">
        <v>0</v>
      </c>
      <c r="U490" s="166">
        <v>1260000</v>
      </c>
      <c r="V490" s="166">
        <v>0</v>
      </c>
      <c r="W490" s="166">
        <v>1462000</v>
      </c>
      <c r="X490" s="166">
        <v>0</v>
      </c>
      <c r="Y490" s="188">
        <v>10761000</v>
      </c>
    </row>
    <row r="491" spans="1:25" ht="24" customHeight="1">
      <c r="A491" s="187" t="s">
        <v>1107</v>
      </c>
      <c r="B491" s="163">
        <v>120</v>
      </c>
      <c r="C491" s="163">
        <v>6330</v>
      </c>
      <c r="D491" s="163">
        <v>6363</v>
      </c>
      <c r="E491" s="164">
        <v>1</v>
      </c>
      <c r="F491" s="164">
        <v>614</v>
      </c>
      <c r="G491" s="165" t="s">
        <v>14</v>
      </c>
      <c r="H491" s="165" t="s">
        <v>1108</v>
      </c>
      <c r="I491" s="165" t="s">
        <v>14</v>
      </c>
      <c r="J491" s="165" t="s">
        <v>14</v>
      </c>
      <c r="K491" s="165" t="s">
        <v>276</v>
      </c>
      <c r="L491" s="164">
        <v>2019</v>
      </c>
      <c r="M491" s="164">
        <v>2021</v>
      </c>
      <c r="N491" s="166">
        <v>0</v>
      </c>
      <c r="O491" s="166">
        <v>1416300</v>
      </c>
      <c r="P491" s="166">
        <v>254100</v>
      </c>
      <c r="Q491" s="166">
        <v>508200</v>
      </c>
      <c r="R491" s="166">
        <v>654000</v>
      </c>
      <c r="S491" s="164"/>
      <c r="T491" s="166">
        <v>533000</v>
      </c>
      <c r="U491" s="166">
        <v>0</v>
      </c>
      <c r="V491" s="166">
        <v>0</v>
      </c>
      <c r="W491" s="166">
        <v>0</v>
      </c>
      <c r="X491" s="166">
        <v>0</v>
      </c>
      <c r="Y491" s="188">
        <v>121000</v>
      </c>
    </row>
    <row r="492" spans="1:25" ht="23.25" customHeight="1">
      <c r="A492" s="187" t="s">
        <v>992</v>
      </c>
      <c r="B492" s="163">
        <v>120</v>
      </c>
      <c r="C492" s="163">
        <v>6330</v>
      </c>
      <c r="D492" s="163">
        <v>6363</v>
      </c>
      <c r="E492" s="164">
        <v>1</v>
      </c>
      <c r="F492" s="164">
        <v>614</v>
      </c>
      <c r="G492" s="165" t="s">
        <v>14</v>
      </c>
      <c r="H492" s="165" t="s">
        <v>993</v>
      </c>
      <c r="I492" s="165" t="s">
        <v>14</v>
      </c>
      <c r="J492" s="165" t="s">
        <v>14</v>
      </c>
      <c r="K492" s="165" t="s">
        <v>276</v>
      </c>
      <c r="L492" s="164">
        <v>2018</v>
      </c>
      <c r="M492" s="164">
        <v>2021</v>
      </c>
      <c r="N492" s="166">
        <v>0</v>
      </c>
      <c r="O492" s="166">
        <v>33383867</v>
      </c>
      <c r="P492" s="166">
        <v>1249594</v>
      </c>
      <c r="Q492" s="166">
        <v>10262273</v>
      </c>
      <c r="R492" s="166">
        <v>8872000</v>
      </c>
      <c r="S492" s="164"/>
      <c r="T492" s="166">
        <v>7422000</v>
      </c>
      <c r="U492" s="166">
        <v>0</v>
      </c>
      <c r="V492" s="166">
        <v>0</v>
      </c>
      <c r="W492" s="166">
        <v>0</v>
      </c>
      <c r="X492" s="166">
        <v>0</v>
      </c>
      <c r="Y492" s="188">
        <v>1450000</v>
      </c>
    </row>
    <row r="493" spans="1:25" ht="24" customHeight="1">
      <c r="A493" s="187" t="s">
        <v>229</v>
      </c>
      <c r="B493" s="163">
        <v>120</v>
      </c>
      <c r="C493" s="163">
        <v>6330</v>
      </c>
      <c r="D493" s="163">
        <v>6363</v>
      </c>
      <c r="E493" s="164">
        <v>1</v>
      </c>
      <c r="F493" s="164">
        <v>618</v>
      </c>
      <c r="G493" s="165" t="s">
        <v>994</v>
      </c>
      <c r="H493" s="165" t="s">
        <v>359</v>
      </c>
      <c r="I493" s="165" t="s">
        <v>7</v>
      </c>
      <c r="J493" s="165" t="s">
        <v>7</v>
      </c>
      <c r="K493" s="165" t="s">
        <v>384</v>
      </c>
      <c r="L493" s="164">
        <v>2016</v>
      </c>
      <c r="M493" s="164">
        <v>2021</v>
      </c>
      <c r="N493" s="166">
        <v>22000000</v>
      </c>
      <c r="O493" s="166">
        <v>24320450</v>
      </c>
      <c r="P493" s="166">
        <v>740450</v>
      </c>
      <c r="Q493" s="166">
        <v>12000000</v>
      </c>
      <c r="R493" s="166">
        <v>11580000</v>
      </c>
      <c r="S493" s="164"/>
      <c r="T493" s="166">
        <v>0</v>
      </c>
      <c r="U493" s="166">
        <v>0</v>
      </c>
      <c r="V493" s="166">
        <v>1580000</v>
      </c>
      <c r="W493" s="166">
        <v>0</v>
      </c>
      <c r="X493" s="166">
        <v>0</v>
      </c>
      <c r="Y493" s="188">
        <v>10000000</v>
      </c>
    </row>
    <row r="494" spans="1:25" ht="24" customHeight="1">
      <c r="A494" s="187"/>
      <c r="B494" s="163">
        <v>120</v>
      </c>
      <c r="C494" s="163">
        <v>6330</v>
      </c>
      <c r="D494" s="163">
        <v>6363</v>
      </c>
      <c r="E494" s="164">
        <v>1</v>
      </c>
      <c r="F494" s="164">
        <v>612</v>
      </c>
      <c r="G494" s="165" t="s">
        <v>994</v>
      </c>
      <c r="H494" s="165" t="s">
        <v>995</v>
      </c>
      <c r="I494" s="165"/>
      <c r="J494" s="165" t="s">
        <v>971</v>
      </c>
      <c r="K494" s="165"/>
      <c r="L494" s="164">
        <v>0</v>
      </c>
      <c r="M494" s="164">
        <v>0</v>
      </c>
      <c r="N494" s="166">
        <v>0</v>
      </c>
      <c r="O494" s="166">
        <v>3070000</v>
      </c>
      <c r="P494" s="166">
        <v>0</v>
      </c>
      <c r="Q494" s="166">
        <v>0</v>
      </c>
      <c r="R494" s="166">
        <v>3070000</v>
      </c>
      <c r="S494" s="164"/>
      <c r="T494" s="166">
        <v>953000</v>
      </c>
      <c r="U494" s="166">
        <v>2117000</v>
      </c>
      <c r="V494" s="166">
        <v>0</v>
      </c>
      <c r="W494" s="166">
        <v>0</v>
      </c>
      <c r="X494" s="166">
        <v>0</v>
      </c>
      <c r="Y494" s="188">
        <v>0</v>
      </c>
    </row>
    <row r="495" spans="1:25" ht="24" customHeight="1">
      <c r="A495" s="187"/>
      <c r="B495" s="163">
        <v>120</v>
      </c>
      <c r="C495" s="163">
        <v>6330</v>
      </c>
      <c r="D495" s="163">
        <v>6363</v>
      </c>
      <c r="E495" s="164">
        <v>1</v>
      </c>
      <c r="F495" s="164">
        <v>624</v>
      </c>
      <c r="G495" s="165" t="s">
        <v>994</v>
      </c>
      <c r="H495" s="165" t="s">
        <v>996</v>
      </c>
      <c r="I495" s="165"/>
      <c r="J495" s="165" t="s">
        <v>21</v>
      </c>
      <c r="K495" s="165"/>
      <c r="L495" s="164">
        <v>0</v>
      </c>
      <c r="M495" s="164">
        <v>0</v>
      </c>
      <c r="N495" s="166">
        <v>0</v>
      </c>
      <c r="O495" s="166">
        <v>9159000</v>
      </c>
      <c r="P495" s="166">
        <v>0</v>
      </c>
      <c r="Q495" s="166">
        <v>0</v>
      </c>
      <c r="R495" s="166">
        <v>9159000</v>
      </c>
      <c r="S495" s="164"/>
      <c r="T495" s="166">
        <v>6643000</v>
      </c>
      <c r="U495" s="166">
        <v>2516000</v>
      </c>
      <c r="V495" s="166">
        <v>0</v>
      </c>
      <c r="W495" s="166">
        <v>0</v>
      </c>
      <c r="X495" s="166">
        <v>0</v>
      </c>
      <c r="Y495" s="188">
        <v>0</v>
      </c>
    </row>
    <row r="496" spans="1:25" ht="24" customHeight="1">
      <c r="A496" s="187"/>
      <c r="B496" s="163">
        <v>120</v>
      </c>
      <c r="C496" s="163">
        <v>6330</v>
      </c>
      <c r="D496" s="163">
        <v>6363</v>
      </c>
      <c r="E496" s="164">
        <v>1</v>
      </c>
      <c r="F496" s="164">
        <v>605</v>
      </c>
      <c r="G496" s="165" t="s">
        <v>994</v>
      </c>
      <c r="H496" s="165" t="s">
        <v>997</v>
      </c>
      <c r="I496" s="165"/>
      <c r="J496" s="165" t="s">
        <v>23</v>
      </c>
      <c r="K496" s="165"/>
      <c r="L496" s="164">
        <v>0</v>
      </c>
      <c r="M496" s="164">
        <v>0</v>
      </c>
      <c r="N496" s="166">
        <v>0</v>
      </c>
      <c r="O496" s="166">
        <v>34213000</v>
      </c>
      <c r="P496" s="166">
        <v>0</v>
      </c>
      <c r="Q496" s="166">
        <v>0</v>
      </c>
      <c r="R496" s="166">
        <v>34213000</v>
      </c>
      <c r="S496" s="164"/>
      <c r="T496" s="166">
        <v>0</v>
      </c>
      <c r="U496" s="166">
        <v>34213000</v>
      </c>
      <c r="V496" s="166">
        <v>0</v>
      </c>
      <c r="W496" s="166">
        <v>0</v>
      </c>
      <c r="X496" s="166">
        <v>0</v>
      </c>
      <c r="Y496" s="188">
        <v>0</v>
      </c>
    </row>
    <row r="497" spans="1:25" ht="24" customHeight="1">
      <c r="A497" s="187"/>
      <c r="B497" s="163">
        <v>120</v>
      </c>
      <c r="C497" s="163">
        <v>6330</v>
      </c>
      <c r="D497" s="163">
        <v>6363</v>
      </c>
      <c r="E497" s="164">
        <v>1</v>
      </c>
      <c r="F497" s="164">
        <v>622</v>
      </c>
      <c r="G497" s="165" t="s">
        <v>994</v>
      </c>
      <c r="H497" s="165" t="s">
        <v>998</v>
      </c>
      <c r="I497" s="165"/>
      <c r="J497" s="165" t="s">
        <v>30</v>
      </c>
      <c r="K497" s="165"/>
      <c r="L497" s="164">
        <v>0</v>
      </c>
      <c r="M497" s="164">
        <v>0</v>
      </c>
      <c r="N497" s="166">
        <v>0</v>
      </c>
      <c r="O497" s="166">
        <v>17268000</v>
      </c>
      <c r="P497" s="166">
        <v>0</v>
      </c>
      <c r="Q497" s="166">
        <v>0</v>
      </c>
      <c r="R497" s="166">
        <v>17268000</v>
      </c>
      <c r="S497" s="164"/>
      <c r="T497" s="166">
        <v>11198000</v>
      </c>
      <c r="U497" s="166">
        <v>6070000</v>
      </c>
      <c r="V497" s="166">
        <v>0</v>
      </c>
      <c r="W497" s="166">
        <v>0</v>
      </c>
      <c r="X497" s="166">
        <v>0</v>
      </c>
      <c r="Y497" s="188">
        <v>0</v>
      </c>
    </row>
    <row r="498" spans="1:25" ht="24" customHeight="1">
      <c r="A498" s="187"/>
      <c r="B498" s="163">
        <v>120</v>
      </c>
      <c r="C498" s="163">
        <v>6330</v>
      </c>
      <c r="D498" s="163">
        <v>6363</v>
      </c>
      <c r="E498" s="164">
        <v>1</v>
      </c>
      <c r="F498" s="164">
        <v>621</v>
      </c>
      <c r="G498" s="165" t="s">
        <v>994</v>
      </c>
      <c r="H498" s="165" t="s">
        <v>999</v>
      </c>
      <c r="I498" s="165"/>
      <c r="J498" s="165" t="s">
        <v>6</v>
      </c>
      <c r="K498" s="165"/>
      <c r="L498" s="164">
        <v>0</v>
      </c>
      <c r="M498" s="164">
        <v>0</v>
      </c>
      <c r="N498" s="166">
        <v>0</v>
      </c>
      <c r="O498" s="166">
        <v>4924000</v>
      </c>
      <c r="P498" s="166">
        <v>0</v>
      </c>
      <c r="Q498" s="166">
        <v>0</v>
      </c>
      <c r="R498" s="166">
        <v>4924000</v>
      </c>
      <c r="S498" s="164"/>
      <c r="T498" s="166">
        <v>0</v>
      </c>
      <c r="U498" s="166">
        <v>4924000</v>
      </c>
      <c r="V498" s="166">
        <v>0</v>
      </c>
      <c r="W498" s="166">
        <v>0</v>
      </c>
      <c r="X498" s="166">
        <v>0</v>
      </c>
      <c r="Y498" s="188">
        <v>0</v>
      </c>
    </row>
    <row r="499" spans="1:25" ht="24" customHeight="1">
      <c r="A499" s="187"/>
      <c r="B499" s="163">
        <v>120</v>
      </c>
      <c r="C499" s="163">
        <v>6330</v>
      </c>
      <c r="D499" s="163">
        <v>6363</v>
      </c>
      <c r="E499" s="164">
        <v>1</v>
      </c>
      <c r="F499" s="164">
        <v>619</v>
      </c>
      <c r="G499" s="165" t="s">
        <v>994</v>
      </c>
      <c r="H499" s="165" t="s">
        <v>1000</v>
      </c>
      <c r="I499" s="165"/>
      <c r="J499" s="165" t="s">
        <v>935</v>
      </c>
      <c r="K499" s="165"/>
      <c r="L499" s="164">
        <v>0</v>
      </c>
      <c r="M499" s="164">
        <v>0</v>
      </c>
      <c r="N499" s="166">
        <v>0</v>
      </c>
      <c r="O499" s="166">
        <v>6692000</v>
      </c>
      <c r="P499" s="166">
        <v>0</v>
      </c>
      <c r="Q499" s="166">
        <v>0</v>
      </c>
      <c r="R499" s="166">
        <v>6692000</v>
      </c>
      <c r="S499" s="164"/>
      <c r="T499" s="166">
        <v>4283000</v>
      </c>
      <c r="U499" s="166">
        <v>2409000</v>
      </c>
      <c r="V499" s="166">
        <v>0</v>
      </c>
      <c r="W499" s="166">
        <v>0</v>
      </c>
      <c r="X499" s="166">
        <v>0</v>
      </c>
      <c r="Y499" s="188">
        <v>0</v>
      </c>
    </row>
    <row r="500" spans="1:25" ht="24" customHeight="1">
      <c r="A500" s="187"/>
      <c r="B500" s="163">
        <v>120</v>
      </c>
      <c r="C500" s="163">
        <v>6330</v>
      </c>
      <c r="D500" s="163">
        <v>6363</v>
      </c>
      <c r="E500" s="164">
        <v>1</v>
      </c>
      <c r="F500" s="164">
        <v>614</v>
      </c>
      <c r="G500" s="165" t="s">
        <v>994</v>
      </c>
      <c r="H500" s="165" t="s">
        <v>1001</v>
      </c>
      <c r="I500" s="165"/>
      <c r="J500" s="165" t="s">
        <v>14</v>
      </c>
      <c r="K500" s="165"/>
      <c r="L500" s="164">
        <v>0</v>
      </c>
      <c r="M500" s="164">
        <v>0</v>
      </c>
      <c r="N500" s="166">
        <v>0</v>
      </c>
      <c r="O500" s="166">
        <v>3029000</v>
      </c>
      <c r="P500" s="166">
        <v>0</v>
      </c>
      <c r="Q500" s="166">
        <v>0</v>
      </c>
      <c r="R500" s="166">
        <v>3029000</v>
      </c>
      <c r="S500" s="164"/>
      <c r="T500" s="166">
        <v>977000</v>
      </c>
      <c r="U500" s="166">
        <v>2052000</v>
      </c>
      <c r="V500" s="166">
        <v>0</v>
      </c>
      <c r="W500" s="166">
        <v>0</v>
      </c>
      <c r="X500" s="166">
        <v>0</v>
      </c>
      <c r="Y500" s="188">
        <v>0</v>
      </c>
    </row>
    <row r="501" spans="1:25" ht="24" customHeight="1">
      <c r="A501" s="187"/>
      <c r="B501" s="163">
        <v>120</v>
      </c>
      <c r="C501" s="163">
        <v>6330</v>
      </c>
      <c r="D501" s="163">
        <v>6363</v>
      </c>
      <c r="E501" s="164">
        <v>1</v>
      </c>
      <c r="F501" s="164">
        <v>606</v>
      </c>
      <c r="G501" s="165" t="s">
        <v>994</v>
      </c>
      <c r="H501" s="165" t="s">
        <v>1002</v>
      </c>
      <c r="I501" s="165"/>
      <c r="J501" s="165" t="s">
        <v>13</v>
      </c>
      <c r="K501" s="165"/>
      <c r="L501" s="164">
        <v>0</v>
      </c>
      <c r="M501" s="164">
        <v>0</v>
      </c>
      <c r="N501" s="166">
        <v>0</v>
      </c>
      <c r="O501" s="166">
        <v>3224000</v>
      </c>
      <c r="P501" s="166">
        <v>0</v>
      </c>
      <c r="Q501" s="166">
        <v>0</v>
      </c>
      <c r="R501" s="166">
        <v>3224000</v>
      </c>
      <c r="S501" s="164"/>
      <c r="T501" s="166">
        <v>0</v>
      </c>
      <c r="U501" s="166">
        <v>3224000</v>
      </c>
      <c r="V501" s="166">
        <v>0</v>
      </c>
      <c r="W501" s="166">
        <v>0</v>
      </c>
      <c r="X501" s="166">
        <v>0</v>
      </c>
      <c r="Y501" s="188">
        <v>0</v>
      </c>
    </row>
    <row r="502" spans="1:25" ht="24" customHeight="1">
      <c r="A502" s="187"/>
      <c r="B502" s="163">
        <v>120</v>
      </c>
      <c r="C502" s="163">
        <v>6330</v>
      </c>
      <c r="D502" s="163">
        <v>6363</v>
      </c>
      <c r="E502" s="164">
        <v>1</v>
      </c>
      <c r="F502" s="164">
        <v>609</v>
      </c>
      <c r="G502" s="165" t="s">
        <v>994</v>
      </c>
      <c r="H502" s="165" t="s">
        <v>1003</v>
      </c>
      <c r="I502" s="165"/>
      <c r="J502" s="165" t="s">
        <v>25</v>
      </c>
      <c r="K502" s="165"/>
      <c r="L502" s="164">
        <v>0</v>
      </c>
      <c r="M502" s="164">
        <v>0</v>
      </c>
      <c r="N502" s="166">
        <v>0</v>
      </c>
      <c r="O502" s="166">
        <v>4260000</v>
      </c>
      <c r="P502" s="166">
        <v>0</v>
      </c>
      <c r="Q502" s="166">
        <v>0</v>
      </c>
      <c r="R502" s="166">
        <v>4260000</v>
      </c>
      <c r="S502" s="164"/>
      <c r="T502" s="166">
        <v>2120000</v>
      </c>
      <c r="U502" s="166">
        <v>2140000</v>
      </c>
      <c r="V502" s="166">
        <v>0</v>
      </c>
      <c r="W502" s="166">
        <v>0</v>
      </c>
      <c r="X502" s="166">
        <v>0</v>
      </c>
      <c r="Y502" s="188">
        <v>0</v>
      </c>
    </row>
    <row r="503" spans="1:25" ht="24" customHeight="1">
      <c r="A503" s="187"/>
      <c r="B503" s="163">
        <v>120</v>
      </c>
      <c r="C503" s="163">
        <v>6330</v>
      </c>
      <c r="D503" s="163">
        <v>6363</v>
      </c>
      <c r="E503" s="164">
        <v>1</v>
      </c>
      <c r="F503" s="164">
        <v>623</v>
      </c>
      <c r="G503" s="165" t="s">
        <v>994</v>
      </c>
      <c r="H503" s="165" t="s">
        <v>1004</v>
      </c>
      <c r="I503" s="165"/>
      <c r="J503" s="165" t="s">
        <v>31</v>
      </c>
      <c r="K503" s="165"/>
      <c r="L503" s="164">
        <v>0</v>
      </c>
      <c r="M503" s="164">
        <v>0</v>
      </c>
      <c r="N503" s="166">
        <v>0</v>
      </c>
      <c r="O503" s="166">
        <v>7255000</v>
      </c>
      <c r="P503" s="166">
        <v>0</v>
      </c>
      <c r="Q503" s="166">
        <v>0</v>
      </c>
      <c r="R503" s="166">
        <v>7255000</v>
      </c>
      <c r="S503" s="164"/>
      <c r="T503" s="166">
        <v>4435000</v>
      </c>
      <c r="U503" s="166">
        <v>2820000</v>
      </c>
      <c r="V503" s="166">
        <v>0</v>
      </c>
      <c r="W503" s="166">
        <v>0</v>
      </c>
      <c r="X503" s="166">
        <v>0</v>
      </c>
      <c r="Y503" s="188">
        <v>0</v>
      </c>
    </row>
    <row r="504" spans="1:25" ht="24" customHeight="1">
      <c r="A504" s="187"/>
      <c r="B504" s="163">
        <v>120</v>
      </c>
      <c r="C504" s="163">
        <v>6330</v>
      </c>
      <c r="D504" s="163">
        <v>6363</v>
      </c>
      <c r="E504" s="164">
        <v>1</v>
      </c>
      <c r="F504" s="164">
        <v>607</v>
      </c>
      <c r="G504" s="165" t="s">
        <v>994</v>
      </c>
      <c r="H504" s="165" t="s">
        <v>1005</v>
      </c>
      <c r="I504" s="165"/>
      <c r="J504" s="165" t="s">
        <v>32</v>
      </c>
      <c r="K504" s="165"/>
      <c r="L504" s="164">
        <v>0</v>
      </c>
      <c r="M504" s="164">
        <v>0</v>
      </c>
      <c r="N504" s="166">
        <v>0</v>
      </c>
      <c r="O504" s="166">
        <v>10159000</v>
      </c>
      <c r="P504" s="166">
        <v>0</v>
      </c>
      <c r="Q504" s="166">
        <v>0</v>
      </c>
      <c r="R504" s="166">
        <v>10159000</v>
      </c>
      <c r="S504" s="164"/>
      <c r="T504" s="166">
        <v>2800000</v>
      </c>
      <c r="U504" s="166">
        <v>7359000</v>
      </c>
      <c r="V504" s="166">
        <v>0</v>
      </c>
      <c r="W504" s="166">
        <v>0</v>
      </c>
      <c r="X504" s="166">
        <v>0</v>
      </c>
      <c r="Y504" s="188">
        <v>0</v>
      </c>
    </row>
    <row r="505" spans="1:25" ht="24" customHeight="1">
      <c r="A505" s="187"/>
      <c r="B505" s="163">
        <v>120</v>
      </c>
      <c r="C505" s="163">
        <v>6330</v>
      </c>
      <c r="D505" s="163">
        <v>6363</v>
      </c>
      <c r="E505" s="164">
        <v>1</v>
      </c>
      <c r="F505" s="164">
        <v>611</v>
      </c>
      <c r="G505" s="165" t="s">
        <v>994</v>
      </c>
      <c r="H505" s="165" t="s">
        <v>1006</v>
      </c>
      <c r="I505" s="165"/>
      <c r="J505" s="165" t="s">
        <v>20</v>
      </c>
      <c r="K505" s="165"/>
      <c r="L505" s="164">
        <v>0</v>
      </c>
      <c r="M505" s="164">
        <v>0</v>
      </c>
      <c r="N505" s="166">
        <v>0</v>
      </c>
      <c r="O505" s="166">
        <v>3426000</v>
      </c>
      <c r="P505" s="166">
        <v>0</v>
      </c>
      <c r="Q505" s="166">
        <v>0</v>
      </c>
      <c r="R505" s="166">
        <v>3426000</v>
      </c>
      <c r="S505" s="164"/>
      <c r="T505" s="166">
        <v>0</v>
      </c>
      <c r="U505" s="166">
        <v>3426000</v>
      </c>
      <c r="V505" s="166">
        <v>0</v>
      </c>
      <c r="W505" s="166">
        <v>0</v>
      </c>
      <c r="X505" s="166">
        <v>0</v>
      </c>
      <c r="Y505" s="188">
        <v>0</v>
      </c>
    </row>
    <row r="506" spans="1:25" ht="24" customHeight="1">
      <c r="A506" s="187"/>
      <c r="B506" s="163">
        <v>120</v>
      </c>
      <c r="C506" s="163">
        <v>6330</v>
      </c>
      <c r="D506" s="163">
        <v>6363</v>
      </c>
      <c r="E506" s="164">
        <v>1</v>
      </c>
      <c r="F506" s="164">
        <v>615</v>
      </c>
      <c r="G506" s="165" t="s">
        <v>994</v>
      </c>
      <c r="H506" s="165" t="s">
        <v>1007</v>
      </c>
      <c r="I506" s="165"/>
      <c r="J506" s="165" t="s">
        <v>24</v>
      </c>
      <c r="K506" s="165"/>
      <c r="L506" s="164">
        <v>0</v>
      </c>
      <c r="M506" s="164">
        <v>0</v>
      </c>
      <c r="N506" s="166">
        <v>0</v>
      </c>
      <c r="O506" s="166">
        <v>6421000</v>
      </c>
      <c r="P506" s="166">
        <v>0</v>
      </c>
      <c r="Q506" s="166">
        <v>0</v>
      </c>
      <c r="R506" s="166">
        <v>6421000</v>
      </c>
      <c r="S506" s="164"/>
      <c r="T506" s="166">
        <v>4246000</v>
      </c>
      <c r="U506" s="166">
        <v>2175000</v>
      </c>
      <c r="V506" s="166">
        <v>0</v>
      </c>
      <c r="W506" s="166">
        <v>0</v>
      </c>
      <c r="X506" s="166">
        <v>0</v>
      </c>
      <c r="Y506" s="188">
        <v>0</v>
      </c>
    </row>
    <row r="507" spans="1:25" ht="24" customHeight="1">
      <c r="A507" s="187"/>
      <c r="B507" s="163">
        <v>120</v>
      </c>
      <c r="C507" s="163">
        <v>6330</v>
      </c>
      <c r="D507" s="163">
        <v>6363</v>
      </c>
      <c r="E507" s="164">
        <v>1</v>
      </c>
      <c r="F507" s="164">
        <v>608</v>
      </c>
      <c r="G507" s="165" t="s">
        <v>994</v>
      </c>
      <c r="H507" s="165" t="s">
        <v>1008</v>
      </c>
      <c r="I507" s="165"/>
      <c r="J507" s="165" t="s">
        <v>28</v>
      </c>
      <c r="K507" s="165"/>
      <c r="L507" s="164">
        <v>0</v>
      </c>
      <c r="M507" s="164">
        <v>0</v>
      </c>
      <c r="N507" s="166">
        <v>0</v>
      </c>
      <c r="O507" s="166">
        <v>5626000</v>
      </c>
      <c r="P507" s="166">
        <v>0</v>
      </c>
      <c r="Q507" s="166">
        <v>0</v>
      </c>
      <c r="R507" s="166">
        <v>5626000</v>
      </c>
      <c r="S507" s="164"/>
      <c r="T507" s="166">
        <v>0</v>
      </c>
      <c r="U507" s="166">
        <v>5626000</v>
      </c>
      <c r="V507" s="166">
        <v>0</v>
      </c>
      <c r="W507" s="166">
        <v>0</v>
      </c>
      <c r="X507" s="166">
        <v>0</v>
      </c>
      <c r="Y507" s="188">
        <v>0</v>
      </c>
    </row>
    <row r="508" spans="1:25" ht="24" customHeight="1">
      <c r="A508" s="187"/>
      <c r="B508" s="163">
        <v>120</v>
      </c>
      <c r="C508" s="163">
        <v>6330</v>
      </c>
      <c r="D508" s="163">
        <v>6363</v>
      </c>
      <c r="E508" s="164">
        <v>1</v>
      </c>
      <c r="F508" s="164">
        <v>618</v>
      </c>
      <c r="G508" s="165" t="s">
        <v>994</v>
      </c>
      <c r="H508" s="165" t="s">
        <v>1009</v>
      </c>
      <c r="I508" s="165"/>
      <c r="J508" s="165" t="s">
        <v>7</v>
      </c>
      <c r="K508" s="165"/>
      <c r="L508" s="164">
        <v>0</v>
      </c>
      <c r="M508" s="164">
        <v>0</v>
      </c>
      <c r="N508" s="166">
        <v>0</v>
      </c>
      <c r="O508" s="166">
        <v>3468000</v>
      </c>
      <c r="P508" s="166">
        <v>0</v>
      </c>
      <c r="Q508" s="166">
        <v>0</v>
      </c>
      <c r="R508" s="166">
        <v>3468000</v>
      </c>
      <c r="S508" s="164"/>
      <c r="T508" s="166">
        <v>0</v>
      </c>
      <c r="U508" s="166">
        <v>3468000</v>
      </c>
      <c r="V508" s="166">
        <v>0</v>
      </c>
      <c r="W508" s="166">
        <v>0</v>
      </c>
      <c r="X508" s="166">
        <v>0</v>
      </c>
      <c r="Y508" s="188">
        <v>0</v>
      </c>
    </row>
    <row r="509" spans="1:25" ht="24" customHeight="1">
      <c r="A509" s="187"/>
      <c r="B509" s="163">
        <v>120</v>
      </c>
      <c r="C509" s="163">
        <v>6330</v>
      </c>
      <c r="D509" s="163">
        <v>6363</v>
      </c>
      <c r="E509" s="164">
        <v>1</v>
      </c>
      <c r="F509" s="164">
        <v>613</v>
      </c>
      <c r="G509" s="165" t="s">
        <v>994</v>
      </c>
      <c r="H509" s="165" t="s">
        <v>1010</v>
      </c>
      <c r="I509" s="165"/>
      <c r="J509" s="165" t="s">
        <v>928</v>
      </c>
      <c r="K509" s="165"/>
      <c r="L509" s="164">
        <v>0</v>
      </c>
      <c r="M509" s="164">
        <v>0</v>
      </c>
      <c r="N509" s="166">
        <v>0</v>
      </c>
      <c r="O509" s="166">
        <v>2950000</v>
      </c>
      <c r="P509" s="166">
        <v>0</v>
      </c>
      <c r="Q509" s="166">
        <v>0</v>
      </c>
      <c r="R509" s="166">
        <v>2950000</v>
      </c>
      <c r="S509" s="164"/>
      <c r="T509" s="166">
        <v>0</v>
      </c>
      <c r="U509" s="166">
        <v>2950000</v>
      </c>
      <c r="V509" s="166">
        <v>0</v>
      </c>
      <c r="W509" s="166">
        <v>0</v>
      </c>
      <c r="X509" s="166">
        <v>0</v>
      </c>
      <c r="Y509" s="188">
        <v>0</v>
      </c>
    </row>
    <row r="510" spans="1:25" ht="24" customHeight="1">
      <c r="A510" s="187"/>
      <c r="B510" s="163">
        <v>120</v>
      </c>
      <c r="C510" s="163">
        <v>6330</v>
      </c>
      <c r="D510" s="163">
        <v>6363</v>
      </c>
      <c r="E510" s="164">
        <v>1</v>
      </c>
      <c r="F510" s="164">
        <v>616</v>
      </c>
      <c r="G510" s="165" t="s">
        <v>994</v>
      </c>
      <c r="H510" s="165" t="s">
        <v>1011</v>
      </c>
      <c r="I510" s="165"/>
      <c r="J510" s="165" t="s">
        <v>9</v>
      </c>
      <c r="K510" s="165"/>
      <c r="L510" s="164">
        <v>0</v>
      </c>
      <c r="M510" s="164">
        <v>0</v>
      </c>
      <c r="N510" s="166">
        <v>0</v>
      </c>
      <c r="O510" s="166">
        <v>5131000</v>
      </c>
      <c r="P510" s="166">
        <v>0</v>
      </c>
      <c r="Q510" s="166">
        <v>0</v>
      </c>
      <c r="R510" s="166">
        <v>5131000</v>
      </c>
      <c r="S510" s="164"/>
      <c r="T510" s="166">
        <v>1484000</v>
      </c>
      <c r="U510" s="166">
        <v>3647000</v>
      </c>
      <c r="V510" s="166">
        <v>0</v>
      </c>
      <c r="W510" s="166">
        <v>0</v>
      </c>
      <c r="X510" s="166">
        <v>0</v>
      </c>
      <c r="Y510" s="188">
        <v>0</v>
      </c>
    </row>
    <row r="511" spans="1:25" ht="24" customHeight="1">
      <c r="A511" s="187"/>
      <c r="B511" s="163">
        <v>120</v>
      </c>
      <c r="C511" s="163">
        <v>6330</v>
      </c>
      <c r="D511" s="163">
        <v>6363</v>
      </c>
      <c r="E511" s="164">
        <v>1</v>
      </c>
      <c r="F511" s="164">
        <v>604</v>
      </c>
      <c r="G511" s="165" t="s">
        <v>994</v>
      </c>
      <c r="H511" s="165" t="s">
        <v>1012</v>
      </c>
      <c r="I511" s="165"/>
      <c r="J511" s="165" t="s">
        <v>15</v>
      </c>
      <c r="K511" s="165"/>
      <c r="L511" s="164">
        <v>0</v>
      </c>
      <c r="M511" s="164">
        <v>0</v>
      </c>
      <c r="N511" s="166">
        <v>0</v>
      </c>
      <c r="O511" s="166">
        <v>64132000</v>
      </c>
      <c r="P511" s="166">
        <v>0</v>
      </c>
      <c r="Q511" s="166">
        <v>0</v>
      </c>
      <c r="R511" s="166">
        <v>64132000</v>
      </c>
      <c r="S511" s="164"/>
      <c r="T511" s="166">
        <v>9500000</v>
      </c>
      <c r="U511" s="166">
        <v>54632000</v>
      </c>
      <c r="V511" s="166">
        <v>0</v>
      </c>
      <c r="W511" s="166">
        <v>0</v>
      </c>
      <c r="X511" s="166">
        <v>0</v>
      </c>
      <c r="Y511" s="188">
        <v>0</v>
      </c>
    </row>
    <row r="512" spans="1:25" ht="24" customHeight="1">
      <c r="A512" s="187"/>
      <c r="B512" s="163">
        <v>120</v>
      </c>
      <c r="C512" s="163">
        <v>6330</v>
      </c>
      <c r="D512" s="163">
        <v>6363</v>
      </c>
      <c r="E512" s="164">
        <v>1</v>
      </c>
      <c r="F512" s="164">
        <v>603</v>
      </c>
      <c r="G512" s="165" t="s">
        <v>994</v>
      </c>
      <c r="H512" s="165" t="s">
        <v>1013</v>
      </c>
      <c r="I512" s="165"/>
      <c r="J512" s="165" t="s">
        <v>29</v>
      </c>
      <c r="K512" s="165"/>
      <c r="L512" s="164">
        <v>0</v>
      </c>
      <c r="M512" s="164">
        <v>0</v>
      </c>
      <c r="N512" s="166">
        <v>0</v>
      </c>
      <c r="O512" s="166">
        <v>33452000</v>
      </c>
      <c r="P512" s="166">
        <v>0</v>
      </c>
      <c r="Q512" s="166">
        <v>0</v>
      </c>
      <c r="R512" s="166">
        <v>33452000</v>
      </c>
      <c r="S512" s="164"/>
      <c r="T512" s="166">
        <v>12339000</v>
      </c>
      <c r="U512" s="166">
        <v>21113000</v>
      </c>
      <c r="V512" s="166">
        <v>0</v>
      </c>
      <c r="W512" s="166">
        <v>0</v>
      </c>
      <c r="X512" s="166">
        <v>0</v>
      </c>
      <c r="Y512" s="188">
        <v>0</v>
      </c>
    </row>
    <row r="513" spans="1:25" ht="24" customHeight="1">
      <c r="A513" s="187"/>
      <c r="B513" s="163">
        <v>120</v>
      </c>
      <c r="C513" s="163">
        <v>6330</v>
      </c>
      <c r="D513" s="163">
        <v>6363</v>
      </c>
      <c r="E513" s="164">
        <v>1</v>
      </c>
      <c r="F513" s="164">
        <v>620</v>
      </c>
      <c r="G513" s="165" t="s">
        <v>994</v>
      </c>
      <c r="H513" s="165" t="s">
        <v>1014</v>
      </c>
      <c r="I513" s="165"/>
      <c r="J513" s="165" t="s">
        <v>22</v>
      </c>
      <c r="K513" s="165"/>
      <c r="L513" s="164">
        <v>0</v>
      </c>
      <c r="M513" s="164">
        <v>0</v>
      </c>
      <c r="N513" s="166">
        <v>0</v>
      </c>
      <c r="O513" s="166">
        <v>6453000</v>
      </c>
      <c r="P513" s="166">
        <v>0</v>
      </c>
      <c r="Q513" s="166">
        <v>0</v>
      </c>
      <c r="R513" s="166">
        <v>6453000</v>
      </c>
      <c r="S513" s="164"/>
      <c r="T513" s="166">
        <v>0</v>
      </c>
      <c r="U513" s="166">
        <v>6453000</v>
      </c>
      <c r="V513" s="166">
        <v>0</v>
      </c>
      <c r="W513" s="166">
        <v>0</v>
      </c>
      <c r="X513" s="166">
        <v>0</v>
      </c>
      <c r="Y513" s="188">
        <v>0</v>
      </c>
    </row>
    <row r="514" spans="1:25" ht="24" customHeight="1">
      <c r="A514" s="187"/>
      <c r="B514" s="163">
        <v>120</v>
      </c>
      <c r="C514" s="163">
        <v>6330</v>
      </c>
      <c r="D514" s="163">
        <v>6363</v>
      </c>
      <c r="E514" s="164">
        <v>1</v>
      </c>
      <c r="F514" s="164">
        <v>617</v>
      </c>
      <c r="G514" s="165" t="s">
        <v>994</v>
      </c>
      <c r="H514" s="165" t="s">
        <v>1015</v>
      </c>
      <c r="I514" s="165"/>
      <c r="J514" s="165" t="s">
        <v>26</v>
      </c>
      <c r="K514" s="165"/>
      <c r="L514" s="164">
        <v>0</v>
      </c>
      <c r="M514" s="164">
        <v>0</v>
      </c>
      <c r="N514" s="166">
        <v>0</v>
      </c>
      <c r="O514" s="166">
        <v>8204000</v>
      </c>
      <c r="P514" s="166">
        <v>0</v>
      </c>
      <c r="Q514" s="166">
        <v>0</v>
      </c>
      <c r="R514" s="166">
        <v>8204000</v>
      </c>
      <c r="S514" s="164"/>
      <c r="T514" s="166">
        <v>0</v>
      </c>
      <c r="U514" s="166">
        <v>8204000</v>
      </c>
      <c r="V514" s="166">
        <v>0</v>
      </c>
      <c r="W514" s="166">
        <v>0</v>
      </c>
      <c r="X514" s="166">
        <v>0</v>
      </c>
      <c r="Y514" s="188">
        <v>0</v>
      </c>
    </row>
    <row r="515" spans="1:25" ht="24" customHeight="1">
      <c r="A515" s="187"/>
      <c r="B515" s="163">
        <v>120</v>
      </c>
      <c r="C515" s="163">
        <v>6330</v>
      </c>
      <c r="D515" s="163">
        <v>6363</v>
      </c>
      <c r="E515" s="164">
        <v>1</v>
      </c>
      <c r="F515" s="164">
        <v>610</v>
      </c>
      <c r="G515" s="165" t="s">
        <v>994</v>
      </c>
      <c r="H515" s="165" t="s">
        <v>1016</v>
      </c>
      <c r="I515" s="165"/>
      <c r="J515" s="165" t="s">
        <v>8</v>
      </c>
      <c r="K515" s="165"/>
      <c r="L515" s="164">
        <v>0</v>
      </c>
      <c r="M515" s="164">
        <v>0</v>
      </c>
      <c r="N515" s="166">
        <v>0</v>
      </c>
      <c r="O515" s="166">
        <v>9342000</v>
      </c>
      <c r="P515" s="166">
        <v>0</v>
      </c>
      <c r="Q515" s="166">
        <v>0</v>
      </c>
      <c r="R515" s="166">
        <v>9342000</v>
      </c>
      <c r="S515" s="164"/>
      <c r="T515" s="166">
        <v>0</v>
      </c>
      <c r="U515" s="166">
        <v>9342000</v>
      </c>
      <c r="V515" s="166">
        <v>0</v>
      </c>
      <c r="W515" s="166">
        <v>0</v>
      </c>
      <c r="X515" s="166">
        <v>0</v>
      </c>
      <c r="Y515" s="188">
        <v>0</v>
      </c>
    </row>
    <row r="516" spans="1:25" ht="24" customHeight="1">
      <c r="A516" s="187"/>
      <c r="B516" s="163">
        <v>120</v>
      </c>
      <c r="C516" s="163">
        <v>6330</v>
      </c>
      <c r="D516" s="163">
        <v>6363</v>
      </c>
      <c r="E516" s="164">
        <v>1</v>
      </c>
      <c r="F516" s="164">
        <v>616</v>
      </c>
      <c r="G516" s="165" t="s">
        <v>994</v>
      </c>
      <c r="H516" s="165" t="s">
        <v>1111</v>
      </c>
      <c r="I516" s="165"/>
      <c r="J516" s="165" t="s">
        <v>9</v>
      </c>
      <c r="K516" s="165"/>
      <c r="L516" s="164">
        <v>0</v>
      </c>
      <c r="M516" s="164">
        <v>0</v>
      </c>
      <c r="N516" s="166">
        <v>0</v>
      </c>
      <c r="O516" s="166">
        <v>3380000</v>
      </c>
      <c r="P516" s="166">
        <v>0</v>
      </c>
      <c r="Q516" s="166">
        <v>0</v>
      </c>
      <c r="R516" s="166">
        <v>3380000</v>
      </c>
      <c r="S516" s="164"/>
      <c r="T516" s="166">
        <v>3380000</v>
      </c>
      <c r="U516" s="166">
        <v>0</v>
      </c>
      <c r="V516" s="166">
        <v>0</v>
      </c>
      <c r="W516" s="166">
        <v>0</v>
      </c>
      <c r="X516" s="166">
        <v>0</v>
      </c>
      <c r="Y516" s="188">
        <v>0</v>
      </c>
    </row>
    <row r="517" spans="1:25" ht="24" customHeight="1">
      <c r="A517" s="187"/>
      <c r="B517" s="163">
        <v>120</v>
      </c>
      <c r="C517" s="163">
        <v>6330</v>
      </c>
      <c r="D517" s="163">
        <v>6363</v>
      </c>
      <c r="E517" s="164">
        <v>1</v>
      </c>
      <c r="F517" s="164">
        <v>602</v>
      </c>
      <c r="G517" s="165" t="s">
        <v>994</v>
      </c>
      <c r="H517" s="165" t="s">
        <v>1017</v>
      </c>
      <c r="I517" s="165"/>
      <c r="J517" s="165" t="s">
        <v>10</v>
      </c>
      <c r="K517" s="165"/>
      <c r="L517" s="164">
        <v>0</v>
      </c>
      <c r="M517" s="164">
        <v>0</v>
      </c>
      <c r="N517" s="166">
        <v>0</v>
      </c>
      <c r="O517" s="166">
        <v>25100000</v>
      </c>
      <c r="P517" s="166">
        <v>0</v>
      </c>
      <c r="Q517" s="166">
        <v>0</v>
      </c>
      <c r="R517" s="166">
        <v>25100000</v>
      </c>
      <c r="S517" s="164"/>
      <c r="T517" s="166">
        <v>0</v>
      </c>
      <c r="U517" s="166">
        <v>25100000</v>
      </c>
      <c r="V517" s="166">
        <v>0</v>
      </c>
      <c r="W517" s="166">
        <v>0</v>
      </c>
      <c r="X517" s="166">
        <v>0</v>
      </c>
      <c r="Y517" s="188">
        <v>0</v>
      </c>
    </row>
    <row r="518" spans="1:25" ht="24" customHeight="1">
      <c r="A518" s="187" t="s">
        <v>1018</v>
      </c>
      <c r="B518" s="163">
        <v>120</v>
      </c>
      <c r="C518" s="163">
        <v>6330</v>
      </c>
      <c r="D518" s="163">
        <v>6363</v>
      </c>
      <c r="E518" s="164">
        <v>1</v>
      </c>
      <c r="F518" s="164">
        <v>604</v>
      </c>
      <c r="G518" s="165" t="s">
        <v>15</v>
      </c>
      <c r="H518" s="165" t="s">
        <v>1019</v>
      </c>
      <c r="I518" s="165" t="s">
        <v>15</v>
      </c>
      <c r="J518" s="165" t="s">
        <v>15</v>
      </c>
      <c r="K518" s="165" t="s">
        <v>285</v>
      </c>
      <c r="L518" s="164">
        <v>2020</v>
      </c>
      <c r="M518" s="164">
        <v>2021</v>
      </c>
      <c r="N518" s="166">
        <v>0</v>
      </c>
      <c r="O518" s="166">
        <v>15500000</v>
      </c>
      <c r="P518" s="166">
        <v>0</v>
      </c>
      <c r="Q518" s="166">
        <v>500000</v>
      </c>
      <c r="R518" s="166">
        <v>15000000</v>
      </c>
      <c r="S518" s="164"/>
      <c r="T518" s="166">
        <v>0</v>
      </c>
      <c r="U518" s="166">
        <v>3000000</v>
      </c>
      <c r="V518" s="166">
        <v>0</v>
      </c>
      <c r="W518" s="166">
        <v>0</v>
      </c>
      <c r="X518" s="166">
        <v>0</v>
      </c>
      <c r="Y518" s="188">
        <v>12000000</v>
      </c>
    </row>
    <row r="519" spans="1:25" ht="24" customHeight="1">
      <c r="A519" s="342" t="s">
        <v>1020</v>
      </c>
      <c r="B519" s="317">
        <v>120</v>
      </c>
      <c r="C519" s="317">
        <v>6330</v>
      </c>
      <c r="D519" s="317">
        <v>6363</v>
      </c>
      <c r="E519" s="318">
        <v>2</v>
      </c>
      <c r="F519" s="318">
        <v>604</v>
      </c>
      <c r="G519" s="319" t="s">
        <v>15</v>
      </c>
      <c r="H519" s="319" t="s">
        <v>1021</v>
      </c>
      <c r="I519" s="319" t="s">
        <v>15</v>
      </c>
      <c r="J519" s="319" t="s">
        <v>15</v>
      </c>
      <c r="K519" s="319" t="s">
        <v>285</v>
      </c>
      <c r="L519" s="318">
        <v>2017</v>
      </c>
      <c r="M519" s="318">
        <v>2021</v>
      </c>
      <c r="N519" s="320">
        <v>0</v>
      </c>
      <c r="O519" s="320">
        <v>25284349</v>
      </c>
      <c r="P519" s="320">
        <v>108900</v>
      </c>
      <c r="Q519" s="320">
        <v>175449</v>
      </c>
      <c r="R519" s="320">
        <v>25000000</v>
      </c>
      <c r="S519" s="318"/>
      <c r="T519" s="320">
        <v>0</v>
      </c>
      <c r="U519" s="320">
        <v>0</v>
      </c>
      <c r="V519" s="320">
        <v>10000000</v>
      </c>
      <c r="W519" s="320">
        <v>0</v>
      </c>
      <c r="X519" s="320">
        <v>0</v>
      </c>
      <c r="Y519" s="343">
        <v>15000000</v>
      </c>
    </row>
    <row r="520" spans="1:25" ht="24" customHeight="1">
      <c r="A520" s="187" t="s">
        <v>1022</v>
      </c>
      <c r="B520" s="163">
        <v>120</v>
      </c>
      <c r="C520" s="163">
        <v>6330</v>
      </c>
      <c r="D520" s="163">
        <v>6363</v>
      </c>
      <c r="E520" s="164">
        <v>1</v>
      </c>
      <c r="F520" s="164">
        <v>604</v>
      </c>
      <c r="G520" s="165" t="s">
        <v>15</v>
      </c>
      <c r="H520" s="165" t="s">
        <v>1023</v>
      </c>
      <c r="I520" s="165" t="s">
        <v>15</v>
      </c>
      <c r="J520" s="165" t="s">
        <v>15</v>
      </c>
      <c r="K520" s="165" t="s">
        <v>285</v>
      </c>
      <c r="L520" s="164">
        <v>2016</v>
      </c>
      <c r="M520" s="164">
        <v>2021</v>
      </c>
      <c r="N520" s="166">
        <v>7700000</v>
      </c>
      <c r="O520" s="166">
        <v>60329120</v>
      </c>
      <c r="P520" s="166">
        <v>329120</v>
      </c>
      <c r="Q520" s="166">
        <v>30000000</v>
      </c>
      <c r="R520" s="166">
        <v>30000000</v>
      </c>
      <c r="S520" s="164"/>
      <c r="T520" s="166">
        <v>10000000</v>
      </c>
      <c r="U520" s="166">
        <v>5000000</v>
      </c>
      <c r="V520" s="166">
        <v>0</v>
      </c>
      <c r="W520" s="166">
        <v>3000000</v>
      </c>
      <c r="X520" s="166">
        <v>0</v>
      </c>
      <c r="Y520" s="188">
        <v>12000000</v>
      </c>
    </row>
    <row r="521" spans="1:25" ht="24" customHeight="1">
      <c r="A521" s="197" t="s">
        <v>1024</v>
      </c>
      <c r="B521" s="171">
        <v>120</v>
      </c>
      <c r="C521" s="171">
        <v>6330</v>
      </c>
      <c r="D521" s="171">
        <v>6363</v>
      </c>
      <c r="E521" s="172">
        <v>2</v>
      </c>
      <c r="F521" s="172">
        <v>604</v>
      </c>
      <c r="G521" s="173" t="s">
        <v>15</v>
      </c>
      <c r="H521" s="173" t="s">
        <v>1025</v>
      </c>
      <c r="I521" s="173" t="s">
        <v>15</v>
      </c>
      <c r="J521" s="173" t="s">
        <v>15</v>
      </c>
      <c r="K521" s="173" t="s">
        <v>285</v>
      </c>
      <c r="L521" s="172">
        <v>2019</v>
      </c>
      <c r="M521" s="172">
        <v>2021</v>
      </c>
      <c r="N521" s="174">
        <v>5600000</v>
      </c>
      <c r="O521" s="174">
        <v>21878300</v>
      </c>
      <c r="P521" s="174">
        <v>0</v>
      </c>
      <c r="Q521" s="174">
        <v>278300</v>
      </c>
      <c r="R521" s="174">
        <v>21600000</v>
      </c>
      <c r="S521" s="172"/>
      <c r="T521" s="174">
        <v>0</v>
      </c>
      <c r="U521" s="174">
        <v>0</v>
      </c>
      <c r="V521" s="174">
        <v>0</v>
      </c>
      <c r="W521" s="174">
        <v>10800000</v>
      </c>
      <c r="X521" s="174">
        <v>0</v>
      </c>
      <c r="Y521" s="198">
        <v>10800000</v>
      </c>
    </row>
    <row r="522" spans="1:25" ht="24" customHeight="1">
      <c r="A522" s="187" t="s">
        <v>1026</v>
      </c>
      <c r="B522" s="163">
        <v>120</v>
      </c>
      <c r="C522" s="163">
        <v>6330</v>
      </c>
      <c r="D522" s="163">
        <v>6363</v>
      </c>
      <c r="E522" s="164">
        <v>1</v>
      </c>
      <c r="F522" s="164">
        <v>604</v>
      </c>
      <c r="G522" s="165" t="s">
        <v>15</v>
      </c>
      <c r="H522" s="165" t="s">
        <v>1027</v>
      </c>
      <c r="I522" s="165" t="s">
        <v>15</v>
      </c>
      <c r="J522" s="165" t="s">
        <v>15</v>
      </c>
      <c r="K522" s="165" t="s">
        <v>285</v>
      </c>
      <c r="L522" s="164">
        <v>2017</v>
      </c>
      <c r="M522" s="164">
        <v>2021</v>
      </c>
      <c r="N522" s="166">
        <v>0</v>
      </c>
      <c r="O522" s="166">
        <v>15440185</v>
      </c>
      <c r="P522" s="166">
        <v>240185</v>
      </c>
      <c r="Q522" s="166">
        <v>0</v>
      </c>
      <c r="R522" s="166">
        <v>15200000</v>
      </c>
      <c r="S522" s="164"/>
      <c r="T522" s="166">
        <v>0</v>
      </c>
      <c r="U522" s="166">
        <v>0</v>
      </c>
      <c r="V522" s="166">
        <v>0</v>
      </c>
      <c r="W522" s="166">
        <v>5000000</v>
      </c>
      <c r="X522" s="166">
        <v>0</v>
      </c>
      <c r="Y522" s="188">
        <v>10200000</v>
      </c>
    </row>
    <row r="523" spans="1:25" ht="24" customHeight="1">
      <c r="A523" s="187" t="s">
        <v>1028</v>
      </c>
      <c r="B523" s="163">
        <v>120</v>
      </c>
      <c r="C523" s="163">
        <v>6330</v>
      </c>
      <c r="D523" s="163">
        <v>6363</v>
      </c>
      <c r="E523" s="164">
        <v>1</v>
      </c>
      <c r="F523" s="164">
        <v>604</v>
      </c>
      <c r="G523" s="165" t="s">
        <v>15</v>
      </c>
      <c r="H523" s="165" t="s">
        <v>1029</v>
      </c>
      <c r="I523" s="165" t="s">
        <v>15</v>
      </c>
      <c r="J523" s="165" t="s">
        <v>15</v>
      </c>
      <c r="K523" s="165" t="s">
        <v>285</v>
      </c>
      <c r="L523" s="164">
        <v>2017</v>
      </c>
      <c r="M523" s="164">
        <v>2021</v>
      </c>
      <c r="N523" s="166">
        <v>5752737</v>
      </c>
      <c r="O523" s="166">
        <v>12534153</v>
      </c>
      <c r="P523" s="166">
        <v>388221</v>
      </c>
      <c r="Q523" s="166">
        <v>0</v>
      </c>
      <c r="R523" s="166">
        <v>12145932</v>
      </c>
      <c r="S523" s="164"/>
      <c r="T523" s="166">
        <v>0</v>
      </c>
      <c r="U523" s="166">
        <v>3112000</v>
      </c>
      <c r="V523" s="166">
        <v>0</v>
      </c>
      <c r="W523" s="166">
        <v>0</v>
      </c>
      <c r="X523" s="166">
        <v>0</v>
      </c>
      <c r="Y523" s="188">
        <v>9033932</v>
      </c>
    </row>
    <row r="524" spans="1:25" ht="24" customHeight="1">
      <c r="A524" s="187" t="s">
        <v>943</v>
      </c>
      <c r="B524" s="163">
        <v>120</v>
      </c>
      <c r="C524" s="163">
        <v>6330</v>
      </c>
      <c r="D524" s="163">
        <v>6363</v>
      </c>
      <c r="E524" s="164">
        <v>1</v>
      </c>
      <c r="F524" s="164">
        <v>624</v>
      </c>
      <c r="G524" s="165" t="s">
        <v>21</v>
      </c>
      <c r="H524" s="165" t="s">
        <v>944</v>
      </c>
      <c r="I524" s="165" t="s">
        <v>21</v>
      </c>
      <c r="J524" s="165" t="s">
        <v>21</v>
      </c>
      <c r="K524" s="165" t="s">
        <v>942</v>
      </c>
      <c r="L524" s="164">
        <v>2017</v>
      </c>
      <c r="M524" s="164">
        <v>2022</v>
      </c>
      <c r="N524" s="166">
        <v>0</v>
      </c>
      <c r="O524" s="166">
        <v>14275440</v>
      </c>
      <c r="P524" s="166">
        <v>319440</v>
      </c>
      <c r="Q524" s="166">
        <v>22000</v>
      </c>
      <c r="R524" s="166">
        <v>13934000</v>
      </c>
      <c r="S524" s="164"/>
      <c r="T524" s="166">
        <v>11500000</v>
      </c>
      <c r="U524" s="166">
        <v>0</v>
      </c>
      <c r="V524" s="166">
        <v>0</v>
      </c>
      <c r="W524" s="166">
        <v>0</v>
      </c>
      <c r="X524" s="166">
        <v>0</v>
      </c>
      <c r="Y524" s="188">
        <v>2434000</v>
      </c>
    </row>
    <row r="525" spans="1:25" ht="24" customHeight="1">
      <c r="A525" s="187" t="s">
        <v>1112</v>
      </c>
      <c r="B525" s="163">
        <v>120</v>
      </c>
      <c r="C525" s="163">
        <v>6330</v>
      </c>
      <c r="D525" s="163">
        <v>6363</v>
      </c>
      <c r="E525" s="164">
        <v>1</v>
      </c>
      <c r="F525" s="164">
        <v>620</v>
      </c>
      <c r="G525" s="165" t="s">
        <v>22</v>
      </c>
      <c r="H525" s="165" t="s">
        <v>1113</v>
      </c>
      <c r="I525" s="165" t="s">
        <v>22</v>
      </c>
      <c r="J525" s="165" t="s">
        <v>22</v>
      </c>
      <c r="K525" s="165" t="s">
        <v>294</v>
      </c>
      <c r="L525" s="164">
        <v>2016</v>
      </c>
      <c r="M525" s="164">
        <v>2020</v>
      </c>
      <c r="N525" s="166">
        <v>2458000</v>
      </c>
      <c r="O525" s="166">
        <v>17986561</v>
      </c>
      <c r="P525" s="166">
        <v>545800</v>
      </c>
      <c r="Q525" s="166">
        <v>15440761</v>
      </c>
      <c r="R525" s="166">
        <v>2000000</v>
      </c>
      <c r="S525" s="164"/>
      <c r="T525" s="166">
        <v>2000000</v>
      </c>
      <c r="U525" s="166">
        <v>0</v>
      </c>
      <c r="V525" s="166">
        <v>0</v>
      </c>
      <c r="W525" s="166">
        <v>0</v>
      </c>
      <c r="X525" s="166">
        <v>0</v>
      </c>
      <c r="Y525" s="188">
        <v>0</v>
      </c>
    </row>
    <row r="526" spans="1:25" ht="24" customHeight="1">
      <c r="A526" s="187" t="s">
        <v>873</v>
      </c>
      <c r="B526" s="163">
        <v>120</v>
      </c>
      <c r="C526" s="163">
        <v>6330</v>
      </c>
      <c r="D526" s="163">
        <v>6363</v>
      </c>
      <c r="E526" s="164">
        <v>1</v>
      </c>
      <c r="F526" s="164">
        <v>605</v>
      </c>
      <c r="G526" s="165" t="s">
        <v>23</v>
      </c>
      <c r="H526" s="165" t="s">
        <v>874</v>
      </c>
      <c r="I526" s="165" t="s">
        <v>23</v>
      </c>
      <c r="J526" s="165" t="s">
        <v>23</v>
      </c>
      <c r="K526" s="165" t="s">
        <v>271</v>
      </c>
      <c r="L526" s="164">
        <v>2018</v>
      </c>
      <c r="M526" s="164">
        <v>2025</v>
      </c>
      <c r="N526" s="166">
        <v>0</v>
      </c>
      <c r="O526" s="166">
        <v>1000000</v>
      </c>
      <c r="P526" s="166">
        <v>0</v>
      </c>
      <c r="Q526" s="166">
        <v>0</v>
      </c>
      <c r="R526" s="166">
        <v>1000000</v>
      </c>
      <c r="S526" s="164"/>
      <c r="T526" s="166">
        <v>1000000</v>
      </c>
      <c r="U526" s="166">
        <v>0</v>
      </c>
      <c r="V526" s="166">
        <v>0</v>
      </c>
      <c r="W526" s="166">
        <v>0</v>
      </c>
      <c r="X526" s="166">
        <v>0</v>
      </c>
      <c r="Y526" s="188">
        <v>0</v>
      </c>
    </row>
    <row r="527" spans="1:25" ht="24" customHeight="1">
      <c r="A527" s="187" t="s">
        <v>945</v>
      </c>
      <c r="B527" s="163">
        <v>120</v>
      </c>
      <c r="C527" s="163">
        <v>6330</v>
      </c>
      <c r="D527" s="163">
        <v>6363</v>
      </c>
      <c r="E527" s="164">
        <v>1</v>
      </c>
      <c r="F527" s="164">
        <v>605</v>
      </c>
      <c r="G527" s="165" t="s">
        <v>23</v>
      </c>
      <c r="H527" s="165" t="s">
        <v>946</v>
      </c>
      <c r="I527" s="165" t="s">
        <v>23</v>
      </c>
      <c r="J527" s="165" t="s">
        <v>23</v>
      </c>
      <c r="K527" s="165" t="s">
        <v>271</v>
      </c>
      <c r="L527" s="164">
        <v>2019</v>
      </c>
      <c r="M527" s="164">
        <v>2021</v>
      </c>
      <c r="N527" s="166">
        <v>0</v>
      </c>
      <c r="O527" s="166">
        <v>92241069</v>
      </c>
      <c r="P527" s="166">
        <v>24265359</v>
      </c>
      <c r="Q527" s="166">
        <v>58975710</v>
      </c>
      <c r="R527" s="166">
        <v>9000000</v>
      </c>
      <c r="S527" s="164"/>
      <c r="T527" s="166">
        <v>0</v>
      </c>
      <c r="U527" s="166">
        <v>0</v>
      </c>
      <c r="V527" s="166">
        <v>0</v>
      </c>
      <c r="W527" s="166">
        <v>8000000</v>
      </c>
      <c r="X527" s="166">
        <v>0</v>
      </c>
      <c r="Y527" s="188">
        <v>1000000</v>
      </c>
    </row>
    <row r="528" spans="1:25" ht="24" customHeight="1">
      <c r="A528" s="342" t="s">
        <v>947</v>
      </c>
      <c r="B528" s="317">
        <v>120</v>
      </c>
      <c r="C528" s="317">
        <v>6330</v>
      </c>
      <c r="D528" s="317">
        <v>6363</v>
      </c>
      <c r="E528" s="318">
        <v>2</v>
      </c>
      <c r="F528" s="318">
        <v>605</v>
      </c>
      <c r="G528" s="319" t="s">
        <v>23</v>
      </c>
      <c r="H528" s="319" t="s">
        <v>948</v>
      </c>
      <c r="I528" s="319" t="s">
        <v>23</v>
      </c>
      <c r="J528" s="319" t="s">
        <v>23</v>
      </c>
      <c r="K528" s="319" t="s">
        <v>271</v>
      </c>
      <c r="L528" s="318">
        <v>2017</v>
      </c>
      <c r="M528" s="318">
        <v>2024</v>
      </c>
      <c r="N528" s="320">
        <v>1139000</v>
      </c>
      <c r="O528" s="320">
        <v>47847801</v>
      </c>
      <c r="P528" s="320">
        <v>623150</v>
      </c>
      <c r="Q528" s="320">
        <v>562650</v>
      </c>
      <c r="R528" s="320">
        <v>21024001</v>
      </c>
      <c r="S528" s="318"/>
      <c r="T528" s="320">
        <v>0</v>
      </c>
      <c r="U528" s="320">
        <v>0</v>
      </c>
      <c r="V528" s="320">
        <v>10453000</v>
      </c>
      <c r="W528" s="320">
        <v>0</v>
      </c>
      <c r="X528" s="320">
        <v>0</v>
      </c>
      <c r="Y528" s="343">
        <v>10571001</v>
      </c>
    </row>
    <row r="529" spans="1:25" ht="24" customHeight="1">
      <c r="A529" s="187" t="s">
        <v>1030</v>
      </c>
      <c r="B529" s="163">
        <v>120</v>
      </c>
      <c r="C529" s="163">
        <v>6330</v>
      </c>
      <c r="D529" s="163">
        <v>6363</v>
      </c>
      <c r="E529" s="164">
        <v>1</v>
      </c>
      <c r="F529" s="164">
        <v>615</v>
      </c>
      <c r="G529" s="165" t="s">
        <v>24</v>
      </c>
      <c r="H529" s="165" t="s">
        <v>1031</v>
      </c>
      <c r="I529" s="165" t="s">
        <v>24</v>
      </c>
      <c r="J529" s="165" t="s">
        <v>24</v>
      </c>
      <c r="K529" s="165" t="s">
        <v>280</v>
      </c>
      <c r="L529" s="164">
        <v>2014</v>
      </c>
      <c r="M529" s="164">
        <v>2021</v>
      </c>
      <c r="N529" s="166">
        <v>0</v>
      </c>
      <c r="O529" s="166">
        <v>2802593</v>
      </c>
      <c r="P529" s="166">
        <v>143560</v>
      </c>
      <c r="Q529" s="166">
        <v>943667</v>
      </c>
      <c r="R529" s="166">
        <v>1715367</v>
      </c>
      <c r="S529" s="164"/>
      <c r="T529" s="166">
        <v>771000</v>
      </c>
      <c r="U529" s="166">
        <v>850000</v>
      </c>
      <c r="V529" s="166">
        <v>0</v>
      </c>
      <c r="W529" s="166">
        <v>0</v>
      </c>
      <c r="X529" s="166">
        <v>0</v>
      </c>
      <c r="Y529" s="188">
        <v>94367</v>
      </c>
    </row>
    <row r="530" spans="1:25" ht="24" customHeight="1">
      <c r="A530" s="187" t="s">
        <v>1109</v>
      </c>
      <c r="B530" s="163">
        <v>120</v>
      </c>
      <c r="C530" s="163">
        <v>6330</v>
      </c>
      <c r="D530" s="163">
        <v>6363</v>
      </c>
      <c r="E530" s="164">
        <v>1</v>
      </c>
      <c r="F530" s="164">
        <v>615</v>
      </c>
      <c r="G530" s="165" t="s">
        <v>24</v>
      </c>
      <c r="H530" s="165" t="s">
        <v>1110</v>
      </c>
      <c r="I530" s="165" t="s">
        <v>24</v>
      </c>
      <c r="J530" s="165" t="s">
        <v>24</v>
      </c>
      <c r="K530" s="165" t="s">
        <v>280</v>
      </c>
      <c r="L530" s="164">
        <v>2011</v>
      </c>
      <c r="M530" s="164">
        <v>2021</v>
      </c>
      <c r="N530" s="166">
        <v>0</v>
      </c>
      <c r="O530" s="166">
        <v>8616500</v>
      </c>
      <c r="P530" s="166">
        <v>7771500</v>
      </c>
      <c r="Q530" s="166">
        <v>244000</v>
      </c>
      <c r="R530" s="166">
        <v>601000</v>
      </c>
      <c r="S530" s="164"/>
      <c r="T530" s="166">
        <v>601000</v>
      </c>
      <c r="U530" s="166">
        <v>0</v>
      </c>
      <c r="V530" s="166">
        <v>0</v>
      </c>
      <c r="W530" s="166">
        <v>0</v>
      </c>
      <c r="X530" s="166">
        <v>0</v>
      </c>
      <c r="Y530" s="188">
        <v>0</v>
      </c>
    </row>
    <row r="531" spans="1:25" ht="24" customHeight="1">
      <c r="A531" s="187" t="s">
        <v>1032</v>
      </c>
      <c r="B531" s="163">
        <v>120</v>
      </c>
      <c r="C531" s="163">
        <v>6330</v>
      </c>
      <c r="D531" s="163">
        <v>6363</v>
      </c>
      <c r="E531" s="164">
        <v>1</v>
      </c>
      <c r="F531" s="164">
        <v>615</v>
      </c>
      <c r="G531" s="165" t="s">
        <v>24</v>
      </c>
      <c r="H531" s="165" t="s">
        <v>1033</v>
      </c>
      <c r="I531" s="165" t="s">
        <v>24</v>
      </c>
      <c r="J531" s="165" t="s">
        <v>24</v>
      </c>
      <c r="K531" s="165" t="s">
        <v>280</v>
      </c>
      <c r="L531" s="164">
        <v>2020</v>
      </c>
      <c r="M531" s="164">
        <v>2021</v>
      </c>
      <c r="N531" s="166">
        <v>0</v>
      </c>
      <c r="O531" s="166">
        <v>200000</v>
      </c>
      <c r="P531" s="166">
        <v>0</v>
      </c>
      <c r="Q531" s="166">
        <v>0</v>
      </c>
      <c r="R531" s="166">
        <v>200000</v>
      </c>
      <c r="S531" s="164"/>
      <c r="T531" s="166">
        <v>0</v>
      </c>
      <c r="U531" s="166">
        <v>0</v>
      </c>
      <c r="V531" s="166">
        <v>0</v>
      </c>
      <c r="W531" s="166">
        <v>135000</v>
      </c>
      <c r="X531" s="166">
        <v>0</v>
      </c>
      <c r="Y531" s="188">
        <v>65000</v>
      </c>
    </row>
    <row r="532" spans="1:25" ht="24" customHeight="1">
      <c r="A532" s="187" t="s">
        <v>1034</v>
      </c>
      <c r="B532" s="163">
        <v>120</v>
      </c>
      <c r="C532" s="163">
        <v>6330</v>
      </c>
      <c r="D532" s="163">
        <v>6363</v>
      </c>
      <c r="E532" s="164">
        <v>1</v>
      </c>
      <c r="F532" s="164">
        <v>615</v>
      </c>
      <c r="G532" s="165" t="s">
        <v>24</v>
      </c>
      <c r="H532" s="165" t="s">
        <v>1035</v>
      </c>
      <c r="I532" s="165" t="s">
        <v>24</v>
      </c>
      <c r="J532" s="165" t="s">
        <v>24</v>
      </c>
      <c r="K532" s="165" t="s">
        <v>280</v>
      </c>
      <c r="L532" s="164">
        <v>2018</v>
      </c>
      <c r="M532" s="164">
        <v>2021</v>
      </c>
      <c r="N532" s="166">
        <v>0</v>
      </c>
      <c r="O532" s="166">
        <v>2776585</v>
      </c>
      <c r="P532" s="166">
        <v>96800</v>
      </c>
      <c r="Q532" s="166">
        <v>66550</v>
      </c>
      <c r="R532" s="166">
        <v>2613235</v>
      </c>
      <c r="S532" s="164"/>
      <c r="T532" s="166">
        <v>0</v>
      </c>
      <c r="U532" s="166">
        <v>2352000</v>
      </c>
      <c r="V532" s="166">
        <v>0</v>
      </c>
      <c r="W532" s="166">
        <v>0</v>
      </c>
      <c r="X532" s="166">
        <v>0</v>
      </c>
      <c r="Y532" s="188">
        <v>261235</v>
      </c>
    </row>
    <row r="533" spans="1:25" ht="24" customHeight="1">
      <c r="A533" s="187" t="s">
        <v>1036</v>
      </c>
      <c r="B533" s="163">
        <v>120</v>
      </c>
      <c r="C533" s="163">
        <v>6330</v>
      </c>
      <c r="D533" s="163">
        <v>6363</v>
      </c>
      <c r="E533" s="164">
        <v>1</v>
      </c>
      <c r="F533" s="164">
        <v>609</v>
      </c>
      <c r="G533" s="165" t="s">
        <v>25</v>
      </c>
      <c r="H533" s="165" t="s">
        <v>1037</v>
      </c>
      <c r="I533" s="165" t="s">
        <v>25</v>
      </c>
      <c r="J533" s="165" t="s">
        <v>25</v>
      </c>
      <c r="K533" s="165" t="s">
        <v>277</v>
      </c>
      <c r="L533" s="164">
        <v>2022</v>
      </c>
      <c r="M533" s="164">
        <v>2022</v>
      </c>
      <c r="N533" s="166">
        <v>0</v>
      </c>
      <c r="O533" s="166">
        <v>4000000</v>
      </c>
      <c r="P533" s="166">
        <v>0</v>
      </c>
      <c r="Q533" s="166">
        <v>0</v>
      </c>
      <c r="R533" s="166">
        <v>1000000</v>
      </c>
      <c r="S533" s="164"/>
      <c r="T533" s="166">
        <v>0</v>
      </c>
      <c r="U533" s="166">
        <v>1000000</v>
      </c>
      <c r="V533" s="166">
        <v>0</v>
      </c>
      <c r="W533" s="166">
        <v>0</v>
      </c>
      <c r="X533" s="166">
        <v>0</v>
      </c>
      <c r="Y533" s="188">
        <v>0</v>
      </c>
    </row>
    <row r="534" spans="1:25" ht="24" customHeight="1">
      <c r="A534" s="187" t="s">
        <v>1038</v>
      </c>
      <c r="B534" s="163">
        <v>120</v>
      </c>
      <c r="C534" s="163">
        <v>6330</v>
      </c>
      <c r="D534" s="163">
        <v>6363</v>
      </c>
      <c r="E534" s="164">
        <v>1</v>
      </c>
      <c r="F534" s="164">
        <v>617</v>
      </c>
      <c r="G534" s="165" t="s">
        <v>26</v>
      </c>
      <c r="H534" s="165" t="s">
        <v>1039</v>
      </c>
      <c r="I534" s="165" t="s">
        <v>26</v>
      </c>
      <c r="J534" s="165" t="s">
        <v>26</v>
      </c>
      <c r="K534" s="165" t="s">
        <v>300</v>
      </c>
      <c r="L534" s="164">
        <v>2018</v>
      </c>
      <c r="M534" s="164">
        <v>2021</v>
      </c>
      <c r="N534" s="166">
        <v>0</v>
      </c>
      <c r="O534" s="166">
        <v>2299892</v>
      </c>
      <c r="P534" s="166">
        <v>199892</v>
      </c>
      <c r="Q534" s="166">
        <v>0</v>
      </c>
      <c r="R534" s="166">
        <v>2100000</v>
      </c>
      <c r="S534" s="164"/>
      <c r="T534" s="166">
        <v>0</v>
      </c>
      <c r="U534" s="166">
        <v>0</v>
      </c>
      <c r="V534" s="166">
        <v>0</v>
      </c>
      <c r="W534" s="166">
        <v>0</v>
      </c>
      <c r="X534" s="166">
        <v>900000</v>
      </c>
      <c r="Y534" s="188">
        <v>1200000</v>
      </c>
    </row>
    <row r="535" spans="1:25" ht="24" customHeight="1">
      <c r="A535" s="187" t="s">
        <v>1040</v>
      </c>
      <c r="B535" s="163">
        <v>120</v>
      </c>
      <c r="C535" s="163">
        <v>6330</v>
      </c>
      <c r="D535" s="163">
        <v>6363</v>
      </c>
      <c r="E535" s="164">
        <v>1</v>
      </c>
      <c r="F535" s="164">
        <v>617</v>
      </c>
      <c r="G535" s="165" t="s">
        <v>26</v>
      </c>
      <c r="H535" s="165" t="s">
        <v>1041</v>
      </c>
      <c r="I535" s="165" t="s">
        <v>26</v>
      </c>
      <c r="J535" s="165" t="s">
        <v>26</v>
      </c>
      <c r="K535" s="165" t="s">
        <v>300</v>
      </c>
      <c r="L535" s="164">
        <v>2020</v>
      </c>
      <c r="M535" s="164">
        <v>2021</v>
      </c>
      <c r="N535" s="166">
        <v>0</v>
      </c>
      <c r="O535" s="166">
        <v>8160000</v>
      </c>
      <c r="P535" s="166">
        <v>0</v>
      </c>
      <c r="Q535" s="166">
        <v>4200000</v>
      </c>
      <c r="R535" s="166">
        <v>3960000</v>
      </c>
      <c r="S535" s="164"/>
      <c r="T535" s="166">
        <v>960000</v>
      </c>
      <c r="U535" s="166">
        <v>1400000</v>
      </c>
      <c r="V535" s="166">
        <v>0</v>
      </c>
      <c r="W535" s="166">
        <v>0</v>
      </c>
      <c r="X535" s="166">
        <v>0</v>
      </c>
      <c r="Y535" s="188">
        <v>1600000</v>
      </c>
    </row>
    <row r="536" spans="1:25" ht="24" customHeight="1">
      <c r="A536" s="187" t="s">
        <v>1042</v>
      </c>
      <c r="B536" s="163">
        <v>120</v>
      </c>
      <c r="C536" s="163">
        <v>6330</v>
      </c>
      <c r="D536" s="163">
        <v>6363</v>
      </c>
      <c r="E536" s="164">
        <v>1</v>
      </c>
      <c r="F536" s="164">
        <v>617</v>
      </c>
      <c r="G536" s="165" t="s">
        <v>26</v>
      </c>
      <c r="H536" s="165" t="s">
        <v>1043</v>
      </c>
      <c r="I536" s="165" t="s">
        <v>26</v>
      </c>
      <c r="J536" s="165" t="s">
        <v>26</v>
      </c>
      <c r="K536" s="165" t="s">
        <v>300</v>
      </c>
      <c r="L536" s="164">
        <v>2020</v>
      </c>
      <c r="M536" s="164">
        <v>2022</v>
      </c>
      <c r="N536" s="166">
        <v>0</v>
      </c>
      <c r="O536" s="166">
        <v>5984588</v>
      </c>
      <c r="P536" s="166">
        <v>0</v>
      </c>
      <c r="Q536" s="166">
        <v>2478065</v>
      </c>
      <c r="R536" s="166">
        <v>2500000</v>
      </c>
      <c r="S536" s="164"/>
      <c r="T536" s="166">
        <v>0</v>
      </c>
      <c r="U536" s="166">
        <v>0</v>
      </c>
      <c r="V536" s="166">
        <v>0</v>
      </c>
      <c r="W536" s="166">
        <v>2000000</v>
      </c>
      <c r="X536" s="166">
        <v>0</v>
      </c>
      <c r="Y536" s="188">
        <v>500000</v>
      </c>
    </row>
    <row r="537" spans="1:25" ht="24" customHeight="1">
      <c r="A537" s="187" t="s">
        <v>1044</v>
      </c>
      <c r="B537" s="163">
        <v>120</v>
      </c>
      <c r="C537" s="163">
        <v>6330</v>
      </c>
      <c r="D537" s="163">
        <v>6363</v>
      </c>
      <c r="E537" s="164">
        <v>1</v>
      </c>
      <c r="F537" s="164">
        <v>617</v>
      </c>
      <c r="G537" s="165" t="s">
        <v>26</v>
      </c>
      <c r="H537" s="165" t="s">
        <v>1045</v>
      </c>
      <c r="I537" s="165" t="s">
        <v>26</v>
      </c>
      <c r="J537" s="165" t="s">
        <v>26</v>
      </c>
      <c r="K537" s="165" t="s">
        <v>300</v>
      </c>
      <c r="L537" s="164">
        <v>2019</v>
      </c>
      <c r="M537" s="164">
        <v>2023</v>
      </c>
      <c r="N537" s="166">
        <v>5548000</v>
      </c>
      <c r="O537" s="166">
        <v>41311000</v>
      </c>
      <c r="P537" s="166">
        <v>1330000</v>
      </c>
      <c r="Q537" s="166">
        <v>13400000</v>
      </c>
      <c r="R537" s="166">
        <v>10454000</v>
      </c>
      <c r="S537" s="164"/>
      <c r="T537" s="166">
        <v>0</v>
      </c>
      <c r="U537" s="166">
        <v>0</v>
      </c>
      <c r="V537" s="166">
        <v>0</v>
      </c>
      <c r="W537" s="166">
        <v>6000000</v>
      </c>
      <c r="X537" s="166">
        <v>0</v>
      </c>
      <c r="Y537" s="188">
        <v>4454000</v>
      </c>
    </row>
    <row r="538" spans="1:25" ht="24" customHeight="1">
      <c r="A538" s="187" t="s">
        <v>1046</v>
      </c>
      <c r="B538" s="163">
        <v>120</v>
      </c>
      <c r="C538" s="163">
        <v>6330</v>
      </c>
      <c r="D538" s="163">
        <v>6363</v>
      </c>
      <c r="E538" s="164">
        <v>1</v>
      </c>
      <c r="F538" s="164">
        <v>608</v>
      </c>
      <c r="G538" s="165" t="s">
        <v>28</v>
      </c>
      <c r="H538" s="165" t="s">
        <v>1047</v>
      </c>
      <c r="I538" s="165" t="s">
        <v>28</v>
      </c>
      <c r="J538" s="165" t="s">
        <v>28</v>
      </c>
      <c r="K538" s="165" t="s">
        <v>717</v>
      </c>
      <c r="L538" s="164">
        <v>2020</v>
      </c>
      <c r="M538" s="164">
        <v>2021</v>
      </c>
      <c r="N538" s="166">
        <v>0</v>
      </c>
      <c r="O538" s="166">
        <v>1030250</v>
      </c>
      <c r="P538" s="166">
        <v>0</v>
      </c>
      <c r="Q538" s="166">
        <v>30250</v>
      </c>
      <c r="R538" s="166">
        <v>1000000</v>
      </c>
      <c r="S538" s="164"/>
      <c r="T538" s="166">
        <v>0</v>
      </c>
      <c r="U538" s="166">
        <v>800000</v>
      </c>
      <c r="V538" s="166">
        <v>0</v>
      </c>
      <c r="W538" s="166">
        <v>0</v>
      </c>
      <c r="X538" s="166">
        <v>0</v>
      </c>
      <c r="Y538" s="188">
        <v>200000</v>
      </c>
    </row>
    <row r="539" spans="1:25" ht="24" customHeight="1">
      <c r="A539" s="187" t="s">
        <v>1048</v>
      </c>
      <c r="B539" s="163">
        <v>120</v>
      </c>
      <c r="C539" s="163">
        <v>6330</v>
      </c>
      <c r="D539" s="163">
        <v>6363</v>
      </c>
      <c r="E539" s="164">
        <v>1</v>
      </c>
      <c r="F539" s="164">
        <v>608</v>
      </c>
      <c r="G539" s="165" t="s">
        <v>28</v>
      </c>
      <c r="H539" s="165" t="s">
        <v>1049</v>
      </c>
      <c r="I539" s="165" t="s">
        <v>28</v>
      </c>
      <c r="J539" s="165" t="s">
        <v>28</v>
      </c>
      <c r="K539" s="165" t="s">
        <v>306</v>
      </c>
      <c r="L539" s="164">
        <v>2018</v>
      </c>
      <c r="M539" s="164">
        <v>2021</v>
      </c>
      <c r="N539" s="166">
        <v>0</v>
      </c>
      <c r="O539" s="166">
        <v>3360258</v>
      </c>
      <c r="P539" s="166">
        <v>60258</v>
      </c>
      <c r="Q539" s="166">
        <v>300000</v>
      </c>
      <c r="R539" s="166">
        <v>3000000</v>
      </c>
      <c r="S539" s="164"/>
      <c r="T539" s="166">
        <v>0</v>
      </c>
      <c r="U539" s="166">
        <v>2700000</v>
      </c>
      <c r="V539" s="166">
        <v>0</v>
      </c>
      <c r="W539" s="166">
        <v>0</v>
      </c>
      <c r="X539" s="166">
        <v>0</v>
      </c>
      <c r="Y539" s="188">
        <v>300000</v>
      </c>
    </row>
    <row r="540" spans="1:25" ht="24" customHeight="1">
      <c r="A540" s="187" t="s">
        <v>1050</v>
      </c>
      <c r="B540" s="163">
        <v>120</v>
      </c>
      <c r="C540" s="163">
        <v>6330</v>
      </c>
      <c r="D540" s="163">
        <v>6363</v>
      </c>
      <c r="E540" s="164">
        <v>1</v>
      </c>
      <c r="F540" s="164">
        <v>608</v>
      </c>
      <c r="G540" s="165" t="s">
        <v>28</v>
      </c>
      <c r="H540" s="165" t="s">
        <v>1051</v>
      </c>
      <c r="I540" s="165" t="s">
        <v>28</v>
      </c>
      <c r="J540" s="165" t="s">
        <v>28</v>
      </c>
      <c r="K540" s="165" t="s">
        <v>717</v>
      </c>
      <c r="L540" s="164">
        <v>2014</v>
      </c>
      <c r="M540" s="164">
        <v>2021</v>
      </c>
      <c r="N540" s="166">
        <v>0</v>
      </c>
      <c r="O540" s="166">
        <v>2389404</v>
      </c>
      <c r="P540" s="166">
        <v>1689404</v>
      </c>
      <c r="Q540" s="166">
        <v>0</v>
      </c>
      <c r="R540" s="166">
        <v>700000</v>
      </c>
      <c r="S540" s="164"/>
      <c r="T540" s="166">
        <v>0</v>
      </c>
      <c r="U540" s="166">
        <v>500000</v>
      </c>
      <c r="V540" s="166">
        <v>0</v>
      </c>
      <c r="W540" s="166">
        <v>0</v>
      </c>
      <c r="X540" s="166">
        <v>0</v>
      </c>
      <c r="Y540" s="188">
        <v>200000</v>
      </c>
    </row>
    <row r="541" spans="1:25" ht="24" customHeight="1">
      <c r="A541" s="187" t="s">
        <v>1052</v>
      </c>
      <c r="B541" s="163">
        <v>120</v>
      </c>
      <c r="C541" s="163">
        <v>6330</v>
      </c>
      <c r="D541" s="163">
        <v>6363</v>
      </c>
      <c r="E541" s="164">
        <v>1</v>
      </c>
      <c r="F541" s="164">
        <v>608</v>
      </c>
      <c r="G541" s="165" t="s">
        <v>28</v>
      </c>
      <c r="H541" s="165" t="s">
        <v>1053</v>
      </c>
      <c r="I541" s="165" t="s">
        <v>28</v>
      </c>
      <c r="J541" s="165" t="s">
        <v>28</v>
      </c>
      <c r="K541" s="165" t="s">
        <v>717</v>
      </c>
      <c r="L541" s="164">
        <v>2017</v>
      </c>
      <c r="M541" s="164">
        <v>2021</v>
      </c>
      <c r="N541" s="166">
        <v>0</v>
      </c>
      <c r="O541" s="166">
        <v>1602938</v>
      </c>
      <c r="P541" s="166">
        <v>102938</v>
      </c>
      <c r="Q541" s="166">
        <v>0</v>
      </c>
      <c r="R541" s="166">
        <v>1500000</v>
      </c>
      <c r="S541" s="164"/>
      <c r="T541" s="166">
        <v>0</v>
      </c>
      <c r="U541" s="166">
        <v>1000000</v>
      </c>
      <c r="V541" s="166">
        <v>0</v>
      </c>
      <c r="W541" s="166">
        <v>0</v>
      </c>
      <c r="X541" s="166">
        <v>0</v>
      </c>
      <c r="Y541" s="188">
        <v>500000</v>
      </c>
    </row>
    <row r="542" spans="1:25" ht="24" customHeight="1">
      <c r="A542" s="187" t="s">
        <v>949</v>
      </c>
      <c r="B542" s="163">
        <v>120</v>
      </c>
      <c r="C542" s="163">
        <v>6330</v>
      </c>
      <c r="D542" s="163">
        <v>6363</v>
      </c>
      <c r="E542" s="164">
        <v>1</v>
      </c>
      <c r="F542" s="164">
        <v>603</v>
      </c>
      <c r="G542" s="165" t="s">
        <v>29</v>
      </c>
      <c r="H542" s="165" t="s">
        <v>950</v>
      </c>
      <c r="I542" s="165" t="s">
        <v>29</v>
      </c>
      <c r="J542" s="165" t="s">
        <v>29</v>
      </c>
      <c r="K542" s="165" t="s">
        <v>290</v>
      </c>
      <c r="L542" s="164">
        <v>2020</v>
      </c>
      <c r="M542" s="164">
        <v>2022</v>
      </c>
      <c r="N542" s="166">
        <v>41250000</v>
      </c>
      <c r="O542" s="166">
        <v>81796200</v>
      </c>
      <c r="P542" s="166">
        <v>0</v>
      </c>
      <c r="Q542" s="166">
        <v>19355340</v>
      </c>
      <c r="R542" s="166">
        <v>62440860</v>
      </c>
      <c r="S542" s="164"/>
      <c r="T542" s="166">
        <v>6673000</v>
      </c>
      <c r="U542" s="166">
        <v>12699000</v>
      </c>
      <c r="V542" s="166">
        <v>0</v>
      </c>
      <c r="W542" s="166">
        <v>0</v>
      </c>
      <c r="X542" s="166">
        <v>0</v>
      </c>
      <c r="Y542" s="188">
        <v>43068860</v>
      </c>
    </row>
    <row r="543" spans="1:25" ht="24" customHeight="1">
      <c r="A543" s="187" t="s">
        <v>951</v>
      </c>
      <c r="B543" s="163">
        <v>120</v>
      </c>
      <c r="C543" s="163">
        <v>6330</v>
      </c>
      <c r="D543" s="163">
        <v>6363</v>
      </c>
      <c r="E543" s="164">
        <v>1</v>
      </c>
      <c r="F543" s="164">
        <v>603</v>
      </c>
      <c r="G543" s="165" t="s">
        <v>29</v>
      </c>
      <c r="H543" s="165" t="s">
        <v>952</v>
      </c>
      <c r="I543" s="165" t="s">
        <v>29</v>
      </c>
      <c r="J543" s="165" t="s">
        <v>29</v>
      </c>
      <c r="K543" s="165" t="s">
        <v>290</v>
      </c>
      <c r="L543" s="164">
        <v>2017</v>
      </c>
      <c r="M543" s="164">
        <v>2022</v>
      </c>
      <c r="N543" s="166">
        <v>50400000</v>
      </c>
      <c r="O543" s="166">
        <v>73832200</v>
      </c>
      <c r="P543" s="166">
        <v>1832200</v>
      </c>
      <c r="Q543" s="166">
        <v>0</v>
      </c>
      <c r="R543" s="166">
        <v>36000000</v>
      </c>
      <c r="S543" s="164"/>
      <c r="T543" s="166">
        <v>0</v>
      </c>
      <c r="U543" s="166">
        <v>0</v>
      </c>
      <c r="V543" s="166">
        <v>25200000</v>
      </c>
      <c r="W543" s="166">
        <v>0</v>
      </c>
      <c r="X543" s="166">
        <v>0</v>
      </c>
      <c r="Y543" s="188">
        <v>10800000</v>
      </c>
    </row>
    <row r="544" spans="1:25" ht="24" customHeight="1">
      <c r="A544" s="370" t="s">
        <v>1156</v>
      </c>
      <c r="B544" s="312">
        <v>120</v>
      </c>
      <c r="C544" s="312">
        <v>6330</v>
      </c>
      <c r="D544" s="312">
        <v>6363</v>
      </c>
      <c r="E544" s="313">
        <v>1</v>
      </c>
      <c r="F544" s="313">
        <v>603</v>
      </c>
      <c r="G544" s="314" t="s">
        <v>29</v>
      </c>
      <c r="H544" s="314" t="s">
        <v>1155</v>
      </c>
      <c r="I544" s="314" t="s">
        <v>29</v>
      </c>
      <c r="J544" s="314" t="s">
        <v>29</v>
      </c>
      <c r="K544" s="314" t="s">
        <v>290</v>
      </c>
      <c r="L544" s="313">
        <v>2019</v>
      </c>
      <c r="M544" s="313">
        <v>2020</v>
      </c>
      <c r="N544" s="315">
        <v>9900000</v>
      </c>
      <c r="O544" s="315">
        <v>48398240</v>
      </c>
      <c r="P544" s="315">
        <v>0</v>
      </c>
      <c r="Q544" s="315">
        <v>29000240</v>
      </c>
      <c r="R544" s="315">
        <v>19398000</v>
      </c>
      <c r="S544" s="313"/>
      <c r="T544" s="315">
        <v>9699000</v>
      </c>
      <c r="U544" s="315">
        <v>0</v>
      </c>
      <c r="V544" s="315">
        <v>0</v>
      </c>
      <c r="W544" s="315">
        <v>0</v>
      </c>
      <c r="X544" s="315">
        <v>0</v>
      </c>
      <c r="Y544" s="371">
        <v>9699000</v>
      </c>
    </row>
    <row r="545" spans="1:25" ht="24" customHeight="1">
      <c r="A545" s="187" t="s">
        <v>953</v>
      </c>
      <c r="B545" s="163">
        <v>120</v>
      </c>
      <c r="C545" s="163">
        <v>6330</v>
      </c>
      <c r="D545" s="163">
        <v>6363</v>
      </c>
      <c r="E545" s="164">
        <v>1</v>
      </c>
      <c r="F545" s="164">
        <v>603</v>
      </c>
      <c r="G545" s="165" t="s">
        <v>29</v>
      </c>
      <c r="H545" s="165" t="s">
        <v>954</v>
      </c>
      <c r="I545" s="165" t="s">
        <v>29</v>
      </c>
      <c r="J545" s="165" t="s">
        <v>29</v>
      </c>
      <c r="K545" s="165" t="s">
        <v>290</v>
      </c>
      <c r="L545" s="164">
        <v>2009</v>
      </c>
      <c r="M545" s="164">
        <v>2021</v>
      </c>
      <c r="N545" s="166">
        <v>0</v>
      </c>
      <c r="O545" s="166">
        <v>7190896</v>
      </c>
      <c r="P545" s="166">
        <v>140896</v>
      </c>
      <c r="Q545" s="166">
        <v>450000</v>
      </c>
      <c r="R545" s="166">
        <v>6600000</v>
      </c>
      <c r="S545" s="164"/>
      <c r="T545" s="166">
        <v>0</v>
      </c>
      <c r="U545" s="166">
        <v>0</v>
      </c>
      <c r="V545" s="166">
        <v>0</v>
      </c>
      <c r="W545" s="166">
        <v>5000000</v>
      </c>
      <c r="X545" s="166">
        <v>0</v>
      </c>
      <c r="Y545" s="188">
        <v>1600000</v>
      </c>
    </row>
    <row r="546" spans="1:25" ht="24" customHeight="1">
      <c r="A546" s="187" t="s">
        <v>955</v>
      </c>
      <c r="B546" s="163">
        <v>120</v>
      </c>
      <c r="C546" s="163">
        <v>6330</v>
      </c>
      <c r="D546" s="163">
        <v>6363</v>
      </c>
      <c r="E546" s="164">
        <v>1</v>
      </c>
      <c r="F546" s="164">
        <v>603</v>
      </c>
      <c r="G546" s="165" t="s">
        <v>29</v>
      </c>
      <c r="H546" s="165" t="s">
        <v>956</v>
      </c>
      <c r="I546" s="165" t="s">
        <v>29</v>
      </c>
      <c r="J546" s="165" t="s">
        <v>29</v>
      </c>
      <c r="K546" s="165" t="s">
        <v>290</v>
      </c>
      <c r="L546" s="164">
        <v>2018</v>
      </c>
      <c r="M546" s="164">
        <v>2021</v>
      </c>
      <c r="N546" s="166">
        <v>0</v>
      </c>
      <c r="O546" s="166">
        <v>4164500</v>
      </c>
      <c r="P546" s="166">
        <v>348500</v>
      </c>
      <c r="Q546" s="166">
        <v>0</v>
      </c>
      <c r="R546" s="166">
        <v>3816000</v>
      </c>
      <c r="S546" s="164"/>
      <c r="T546" s="166">
        <v>0</v>
      </c>
      <c r="U546" s="166">
        <v>0</v>
      </c>
      <c r="V546" s="166">
        <v>0</v>
      </c>
      <c r="W546" s="166">
        <v>3000000</v>
      </c>
      <c r="X546" s="166">
        <v>0</v>
      </c>
      <c r="Y546" s="188">
        <v>816000</v>
      </c>
    </row>
    <row r="547" spans="1:26" ht="24" customHeight="1">
      <c r="A547" s="342" t="s">
        <v>957</v>
      </c>
      <c r="B547" s="317">
        <v>120</v>
      </c>
      <c r="C547" s="317">
        <v>6330</v>
      </c>
      <c r="D547" s="317">
        <v>6363</v>
      </c>
      <c r="E547" s="318">
        <v>2</v>
      </c>
      <c r="F547" s="318">
        <v>603</v>
      </c>
      <c r="G547" s="319" t="s">
        <v>29</v>
      </c>
      <c r="H547" s="319" t="s">
        <v>958</v>
      </c>
      <c r="I547" s="319" t="s">
        <v>29</v>
      </c>
      <c r="J547" s="319" t="s">
        <v>29</v>
      </c>
      <c r="K547" s="319" t="s">
        <v>290</v>
      </c>
      <c r="L547" s="318">
        <v>2020</v>
      </c>
      <c r="M547" s="318">
        <v>2021</v>
      </c>
      <c r="N547" s="320">
        <v>9660000</v>
      </c>
      <c r="O547" s="320">
        <v>19929550</v>
      </c>
      <c r="P547" s="320">
        <v>0</v>
      </c>
      <c r="Q547" s="320">
        <v>429550</v>
      </c>
      <c r="R547" s="320">
        <v>19500000</v>
      </c>
      <c r="S547" s="318"/>
      <c r="T547" s="320">
        <v>0</v>
      </c>
      <c r="U547" s="320">
        <v>0</v>
      </c>
      <c r="V547" s="320">
        <v>8000000</v>
      </c>
      <c r="W547" s="320">
        <v>0</v>
      </c>
      <c r="X547" s="320">
        <v>0</v>
      </c>
      <c r="Y547" s="343">
        <v>11500000</v>
      </c>
      <c r="Z547" s="333"/>
    </row>
    <row r="548" spans="1:25" ht="24" customHeight="1">
      <c r="A548" s="187" t="s">
        <v>959</v>
      </c>
      <c r="B548" s="163">
        <v>120</v>
      </c>
      <c r="C548" s="163">
        <v>6330</v>
      </c>
      <c r="D548" s="163">
        <v>6363</v>
      </c>
      <c r="E548" s="164">
        <v>1</v>
      </c>
      <c r="F548" s="164">
        <v>622</v>
      </c>
      <c r="G548" s="165" t="s">
        <v>30</v>
      </c>
      <c r="H548" s="165" t="s">
        <v>960</v>
      </c>
      <c r="I548" s="165" t="s">
        <v>30</v>
      </c>
      <c r="J548" s="165" t="s">
        <v>30</v>
      </c>
      <c r="K548" s="165" t="s">
        <v>272</v>
      </c>
      <c r="L548" s="164">
        <v>2021</v>
      </c>
      <c r="M548" s="164">
        <v>2021</v>
      </c>
      <c r="N548" s="166">
        <v>0</v>
      </c>
      <c r="O548" s="166">
        <v>3500000</v>
      </c>
      <c r="P548" s="166">
        <v>0</v>
      </c>
      <c r="Q548" s="166">
        <v>0</v>
      </c>
      <c r="R548" s="166">
        <v>3500000</v>
      </c>
      <c r="S548" s="164"/>
      <c r="T548" s="166">
        <v>0</v>
      </c>
      <c r="U548" s="166">
        <v>0</v>
      </c>
      <c r="V548" s="166">
        <v>0</v>
      </c>
      <c r="W548" s="166">
        <v>2800000</v>
      </c>
      <c r="X548" s="166">
        <v>0</v>
      </c>
      <c r="Y548" s="188">
        <v>700000</v>
      </c>
    </row>
    <row r="549" spans="1:25" ht="24" customHeight="1">
      <c r="A549" s="187" t="s">
        <v>961</v>
      </c>
      <c r="B549" s="163">
        <v>120</v>
      </c>
      <c r="C549" s="163">
        <v>6330</v>
      </c>
      <c r="D549" s="163">
        <v>6363</v>
      </c>
      <c r="E549" s="164">
        <v>1</v>
      </c>
      <c r="F549" s="164">
        <v>622</v>
      </c>
      <c r="G549" s="165" t="s">
        <v>30</v>
      </c>
      <c r="H549" s="165" t="s">
        <v>962</v>
      </c>
      <c r="I549" s="165" t="s">
        <v>30</v>
      </c>
      <c r="J549" s="165" t="s">
        <v>30</v>
      </c>
      <c r="K549" s="165" t="s">
        <v>272</v>
      </c>
      <c r="L549" s="164">
        <v>2021</v>
      </c>
      <c r="M549" s="164">
        <v>2021</v>
      </c>
      <c r="N549" s="166">
        <v>0</v>
      </c>
      <c r="O549" s="166">
        <v>300000</v>
      </c>
      <c r="P549" s="166">
        <v>0</v>
      </c>
      <c r="Q549" s="166">
        <v>0</v>
      </c>
      <c r="R549" s="166">
        <v>300000</v>
      </c>
      <c r="S549" s="164"/>
      <c r="T549" s="166">
        <v>0</v>
      </c>
      <c r="U549" s="166">
        <v>240000</v>
      </c>
      <c r="V549" s="166">
        <v>0</v>
      </c>
      <c r="W549" s="166">
        <v>0</v>
      </c>
      <c r="X549" s="166">
        <v>0</v>
      </c>
      <c r="Y549" s="188">
        <v>60000</v>
      </c>
    </row>
    <row r="550" spans="1:25" ht="24" customHeight="1" thickBot="1">
      <c r="A550" s="189" t="s">
        <v>963</v>
      </c>
      <c r="B550" s="190">
        <v>120</v>
      </c>
      <c r="C550" s="190">
        <v>6330</v>
      </c>
      <c r="D550" s="190">
        <v>6363</v>
      </c>
      <c r="E550" s="191">
        <v>1</v>
      </c>
      <c r="F550" s="191">
        <v>622</v>
      </c>
      <c r="G550" s="192" t="s">
        <v>30</v>
      </c>
      <c r="H550" s="192" t="s">
        <v>964</v>
      </c>
      <c r="I550" s="192" t="s">
        <v>30</v>
      </c>
      <c r="J550" s="192" t="s">
        <v>30</v>
      </c>
      <c r="K550" s="192" t="s">
        <v>272</v>
      </c>
      <c r="L550" s="191">
        <v>2021</v>
      </c>
      <c r="M550" s="191">
        <v>2022</v>
      </c>
      <c r="N550" s="193">
        <v>0</v>
      </c>
      <c r="O550" s="193">
        <v>30000000</v>
      </c>
      <c r="P550" s="193">
        <v>0</v>
      </c>
      <c r="Q550" s="193">
        <v>0</v>
      </c>
      <c r="R550" s="193">
        <v>9000000</v>
      </c>
      <c r="S550" s="191"/>
      <c r="T550" s="193">
        <v>0</v>
      </c>
      <c r="U550" s="193">
        <v>6000000</v>
      </c>
      <c r="V550" s="193">
        <v>0</v>
      </c>
      <c r="W550" s="193">
        <v>0</v>
      </c>
      <c r="X550" s="193">
        <v>0</v>
      </c>
      <c r="Y550" s="194">
        <v>3000000</v>
      </c>
    </row>
    <row r="551" spans="1:25" ht="54.75" customHeight="1" thickBot="1">
      <c r="A551" s="121"/>
      <c r="B551" s="121"/>
      <c r="C551" s="121"/>
      <c r="D551" s="121"/>
      <c r="E551" s="121"/>
      <c r="F551" s="121"/>
      <c r="G551" s="121"/>
      <c r="H551" s="498" t="s">
        <v>927</v>
      </c>
      <c r="I551" s="498"/>
      <c r="J551" s="498"/>
      <c r="K551" s="498"/>
      <c r="L551" s="498"/>
      <c r="M551" s="124"/>
      <c r="N551" s="124"/>
      <c r="O551" s="86">
        <f aca="true" t="shared" si="43" ref="O551:Y551">SUM(O471:O550)</f>
        <v>1430053392</v>
      </c>
      <c r="P551" s="87">
        <f t="shared" si="43"/>
        <v>46713685</v>
      </c>
      <c r="Q551" s="87">
        <f t="shared" si="43"/>
        <v>304389468</v>
      </c>
      <c r="R551" s="87">
        <f t="shared" si="43"/>
        <v>873440059</v>
      </c>
      <c r="S551" s="87">
        <f t="shared" si="43"/>
        <v>0</v>
      </c>
      <c r="T551" s="87">
        <f t="shared" si="43"/>
        <v>133591000</v>
      </c>
      <c r="U551" s="87">
        <f t="shared" si="43"/>
        <v>279222000</v>
      </c>
      <c r="V551" s="87">
        <f t="shared" si="43"/>
        <v>123594000</v>
      </c>
      <c r="W551" s="87">
        <f t="shared" si="43"/>
        <v>71325947</v>
      </c>
      <c r="X551" s="87">
        <f t="shared" si="43"/>
        <v>900000</v>
      </c>
      <c r="Y551" s="87">
        <f t="shared" si="43"/>
        <v>264807112</v>
      </c>
    </row>
    <row r="552" spans="1:25" ht="24" customHeight="1" thickBot="1">
      <c r="A552" s="195"/>
      <c r="B552" s="71"/>
      <c r="C552" s="89" t="s">
        <v>612</v>
      </c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</row>
    <row r="553" spans="1:25" ht="24" customHeight="1">
      <c r="A553" s="181"/>
      <c r="B553" s="182">
        <v>230</v>
      </c>
      <c r="C553" s="182">
        <v>6409</v>
      </c>
      <c r="D553" s="182">
        <v>6901</v>
      </c>
      <c r="E553" s="183">
        <v>1</v>
      </c>
      <c r="F553" s="183"/>
      <c r="G553" s="184" t="s">
        <v>5</v>
      </c>
      <c r="H553" s="184" t="s">
        <v>566</v>
      </c>
      <c r="I553" s="184" t="s">
        <v>18</v>
      </c>
      <c r="J553" s="184">
        <v>400</v>
      </c>
      <c r="K553" s="184"/>
      <c r="L553" s="183">
        <v>2021</v>
      </c>
      <c r="M553" s="183">
        <v>2021</v>
      </c>
      <c r="N553" s="185">
        <v>0</v>
      </c>
      <c r="O553" s="185">
        <v>35500000</v>
      </c>
      <c r="P553" s="185">
        <v>0</v>
      </c>
      <c r="Q553" s="185">
        <v>0</v>
      </c>
      <c r="R553" s="185">
        <v>35500000</v>
      </c>
      <c r="S553" s="183"/>
      <c r="T553" s="185">
        <v>0</v>
      </c>
      <c r="U553" s="185">
        <v>35500000</v>
      </c>
      <c r="V553" s="185">
        <v>0</v>
      </c>
      <c r="W553" s="185">
        <v>0</v>
      </c>
      <c r="X553" s="185">
        <v>0</v>
      </c>
      <c r="Y553" s="186">
        <v>0</v>
      </c>
    </row>
    <row r="554" spans="1:25" s="82" customFormat="1" ht="24" customHeight="1" thickBot="1">
      <c r="A554" s="189"/>
      <c r="B554" s="190">
        <v>230</v>
      </c>
      <c r="C554" s="190">
        <v>6409</v>
      </c>
      <c r="D554" s="190">
        <v>6901</v>
      </c>
      <c r="E554" s="191">
        <v>1</v>
      </c>
      <c r="F554" s="191">
        <v>8064000000</v>
      </c>
      <c r="G554" s="192" t="s">
        <v>5</v>
      </c>
      <c r="H554" s="192" t="s">
        <v>567</v>
      </c>
      <c r="I554" s="192" t="s">
        <v>18</v>
      </c>
      <c r="J554" s="192">
        <v>400</v>
      </c>
      <c r="K554" s="192"/>
      <c r="L554" s="191">
        <v>2021</v>
      </c>
      <c r="M554" s="191">
        <v>2021</v>
      </c>
      <c r="N554" s="193">
        <v>0</v>
      </c>
      <c r="O554" s="193">
        <v>5000000</v>
      </c>
      <c r="P554" s="193">
        <v>0</v>
      </c>
      <c r="Q554" s="193">
        <v>0</v>
      </c>
      <c r="R554" s="193">
        <v>5000000</v>
      </c>
      <c r="S554" s="191"/>
      <c r="T554" s="193">
        <v>0</v>
      </c>
      <c r="U554" s="193">
        <v>5000000</v>
      </c>
      <c r="V554" s="193">
        <v>0</v>
      </c>
      <c r="W554" s="193">
        <v>0</v>
      </c>
      <c r="X554" s="193">
        <v>0</v>
      </c>
      <c r="Y554" s="194">
        <v>0</v>
      </c>
    </row>
    <row r="555" spans="1:25" s="71" customFormat="1" ht="24" customHeight="1" thickBot="1">
      <c r="A555" s="121"/>
      <c r="B555" s="121"/>
      <c r="C555" s="121"/>
      <c r="D555" s="121"/>
      <c r="E555" s="121"/>
      <c r="F555" s="121"/>
      <c r="G555" s="121"/>
      <c r="H555" s="498" t="s">
        <v>614</v>
      </c>
      <c r="I555" s="498"/>
      <c r="J555" s="498"/>
      <c r="K555" s="498"/>
      <c r="L555" s="498"/>
      <c r="M555" s="124"/>
      <c r="N555" s="124"/>
      <c r="O555" s="86">
        <f>SUM(O553:O554)</f>
        <v>40500000</v>
      </c>
      <c r="P555" s="87">
        <f>SUM(P554)</f>
        <v>0</v>
      </c>
      <c r="Q555" s="87">
        <f>SUM(Q554)</f>
        <v>0</v>
      </c>
      <c r="R555" s="87">
        <f>SUM(R553:R554)</f>
        <v>40500000</v>
      </c>
      <c r="S555" s="87"/>
      <c r="T555" s="87">
        <f aca="true" t="shared" si="44" ref="T555:Y555">SUM(T553:T554)</f>
        <v>0</v>
      </c>
      <c r="U555" s="87">
        <f t="shared" si="44"/>
        <v>40500000</v>
      </c>
      <c r="V555" s="87">
        <f t="shared" si="44"/>
        <v>0</v>
      </c>
      <c r="W555" s="87">
        <f t="shared" si="44"/>
        <v>0</v>
      </c>
      <c r="X555" s="87">
        <f t="shared" si="44"/>
        <v>0</v>
      </c>
      <c r="Y555" s="87">
        <f t="shared" si="44"/>
        <v>0</v>
      </c>
    </row>
    <row r="556" spans="1:25" ht="24" customHeight="1">
      <c r="A556" s="195"/>
      <c r="B556" s="71"/>
      <c r="C556" s="71"/>
      <c r="D556" s="71"/>
      <c r="E556" s="71"/>
      <c r="F556" s="97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</row>
    <row r="557" spans="1:25" ht="24" customHeight="1">
      <c r="A557" s="196"/>
      <c r="B557" s="79"/>
      <c r="C557" s="79"/>
      <c r="D557" s="79"/>
      <c r="E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99"/>
      <c r="S557" s="99"/>
      <c r="T557" s="99"/>
      <c r="U557" s="99"/>
      <c r="V557" s="99"/>
      <c r="W557" s="99"/>
      <c r="X557" s="99"/>
      <c r="Y557" s="99"/>
    </row>
    <row r="558" spans="1:7" s="79" customFormat="1" ht="32.25" customHeight="1">
      <c r="A558" s="196"/>
      <c r="F558" s="96"/>
      <c r="G558" s="97"/>
    </row>
    <row r="559" spans="1:7" s="79" customFormat="1" ht="32.25" customHeight="1">
      <c r="A559" s="196"/>
      <c r="F559" s="96"/>
      <c r="G559" s="97"/>
    </row>
    <row r="560" spans="1:7" s="79" customFormat="1" ht="32.25" customHeight="1">
      <c r="A560" s="196"/>
      <c r="F560" s="96"/>
      <c r="G560" s="97"/>
    </row>
    <row r="561" spans="1:7" s="79" customFormat="1" ht="32.25" customHeight="1">
      <c r="A561" s="196"/>
      <c r="F561" s="96"/>
      <c r="G561" s="97"/>
    </row>
    <row r="562" spans="1:7" s="79" customFormat="1" ht="32.25" customHeight="1">
      <c r="A562" s="196"/>
      <c r="F562" s="96"/>
      <c r="G562" s="97"/>
    </row>
    <row r="563" spans="1:7" s="79" customFormat="1" ht="32.25" customHeight="1">
      <c r="A563" s="196"/>
      <c r="F563" s="96"/>
      <c r="G563" s="97"/>
    </row>
    <row r="564" spans="1:7" s="79" customFormat="1" ht="32.25" customHeight="1">
      <c r="A564" s="196"/>
      <c r="F564" s="96"/>
      <c r="G564" s="97"/>
    </row>
    <row r="565" spans="1:7" s="79" customFormat="1" ht="32.25" customHeight="1">
      <c r="A565" s="196"/>
      <c r="F565" s="96"/>
      <c r="G565" s="97"/>
    </row>
    <row r="566" spans="1:7" s="79" customFormat="1" ht="32.25" customHeight="1">
      <c r="A566" s="196"/>
      <c r="F566" s="96"/>
      <c r="G566" s="97"/>
    </row>
    <row r="567" spans="1:7" s="79" customFormat="1" ht="32.25" customHeight="1">
      <c r="A567" s="196"/>
      <c r="F567" s="96"/>
      <c r="G567" s="97"/>
    </row>
    <row r="568" spans="1:7" s="79" customFormat="1" ht="32.25" customHeight="1">
      <c r="A568" s="196"/>
      <c r="F568" s="96"/>
      <c r="G568" s="97"/>
    </row>
    <row r="569" spans="1:7" s="79" customFormat="1" ht="32.25" customHeight="1">
      <c r="A569" s="196"/>
      <c r="F569" s="96"/>
      <c r="G569" s="97"/>
    </row>
    <row r="570" spans="1:7" s="79" customFormat="1" ht="32.25" customHeight="1">
      <c r="A570" s="196"/>
      <c r="F570" s="96"/>
      <c r="G570" s="97"/>
    </row>
    <row r="571" spans="1:7" s="79" customFormat="1" ht="32.25" customHeight="1">
      <c r="A571" s="196"/>
      <c r="F571" s="96"/>
      <c r="G571" s="97"/>
    </row>
    <row r="572" spans="1:7" s="79" customFormat="1" ht="32.25" customHeight="1">
      <c r="A572" s="196"/>
      <c r="F572" s="96"/>
      <c r="G572" s="97"/>
    </row>
    <row r="573" spans="1:7" s="79" customFormat="1" ht="32.25" customHeight="1">
      <c r="A573" s="196"/>
      <c r="F573" s="96"/>
      <c r="G573" s="97"/>
    </row>
    <row r="574" spans="1:7" s="79" customFormat="1" ht="32.25" customHeight="1">
      <c r="A574" s="196"/>
      <c r="F574" s="96"/>
      <c r="G574" s="97"/>
    </row>
    <row r="575" spans="1:7" s="79" customFormat="1" ht="32.25" customHeight="1">
      <c r="A575" s="196"/>
      <c r="F575" s="96"/>
      <c r="G575" s="97"/>
    </row>
    <row r="576" spans="1:7" s="79" customFormat="1" ht="32.25" customHeight="1">
      <c r="A576" s="196"/>
      <c r="F576" s="96"/>
      <c r="G576" s="97"/>
    </row>
    <row r="577" spans="1:7" s="79" customFormat="1" ht="32.25" customHeight="1">
      <c r="A577" s="196"/>
      <c r="F577" s="96"/>
      <c r="G577" s="97"/>
    </row>
    <row r="578" spans="1:7" s="79" customFormat="1" ht="32.25" customHeight="1">
      <c r="A578" s="196"/>
      <c r="F578" s="96"/>
      <c r="G578" s="97"/>
    </row>
    <row r="579" spans="1:7" s="79" customFormat="1" ht="32.25" customHeight="1">
      <c r="A579" s="196"/>
      <c r="F579" s="96"/>
      <c r="G579" s="97"/>
    </row>
    <row r="580" spans="1:7" s="79" customFormat="1" ht="32.25" customHeight="1">
      <c r="A580" s="196"/>
      <c r="F580" s="96"/>
      <c r="G580" s="97"/>
    </row>
    <row r="581" spans="1:7" s="79" customFormat="1" ht="32.25" customHeight="1">
      <c r="A581" s="196"/>
      <c r="F581" s="96"/>
      <c r="G581" s="97"/>
    </row>
    <row r="582" spans="1:7" s="79" customFormat="1" ht="32.25" customHeight="1">
      <c r="A582" s="196"/>
      <c r="F582" s="96"/>
      <c r="G582" s="97"/>
    </row>
    <row r="583" spans="1:7" s="79" customFormat="1" ht="32.25" customHeight="1">
      <c r="A583" s="196"/>
      <c r="F583" s="96"/>
      <c r="G583" s="97"/>
    </row>
    <row r="584" spans="1:7" s="79" customFormat="1" ht="32.25" customHeight="1">
      <c r="A584" s="196"/>
      <c r="F584" s="96"/>
      <c r="G584" s="97"/>
    </row>
    <row r="585" spans="1:7" s="79" customFormat="1" ht="32.25" customHeight="1">
      <c r="A585" s="196"/>
      <c r="F585" s="96"/>
      <c r="G585" s="97"/>
    </row>
    <row r="586" spans="1:7" s="79" customFormat="1" ht="32.25" customHeight="1">
      <c r="A586" s="196"/>
      <c r="F586" s="96"/>
      <c r="G586" s="97"/>
    </row>
    <row r="587" spans="1:7" s="79" customFormat="1" ht="32.25" customHeight="1">
      <c r="A587" s="196"/>
      <c r="F587" s="96"/>
      <c r="G587" s="97"/>
    </row>
    <row r="588" spans="1:7" s="79" customFormat="1" ht="32.25" customHeight="1">
      <c r="A588" s="196"/>
      <c r="F588" s="96"/>
      <c r="G588" s="97"/>
    </row>
    <row r="589" spans="1:7" s="79" customFormat="1" ht="32.25" customHeight="1">
      <c r="A589" s="196"/>
      <c r="F589" s="96"/>
      <c r="G589" s="97"/>
    </row>
    <row r="590" spans="1:7" s="79" customFormat="1" ht="32.25" customHeight="1">
      <c r="A590" s="196"/>
      <c r="F590" s="96"/>
      <c r="G590" s="97"/>
    </row>
    <row r="591" spans="1:7" s="79" customFormat="1" ht="32.25" customHeight="1">
      <c r="A591" s="196"/>
      <c r="F591" s="96"/>
      <c r="G591" s="97"/>
    </row>
    <row r="592" spans="1:7" s="79" customFormat="1" ht="32.25" customHeight="1">
      <c r="A592" s="196"/>
      <c r="F592" s="96"/>
      <c r="G592" s="97"/>
    </row>
    <row r="593" spans="1:7" s="79" customFormat="1" ht="32.25" customHeight="1">
      <c r="A593" s="196"/>
      <c r="F593" s="96"/>
      <c r="G593" s="97"/>
    </row>
    <row r="594" spans="1:7" s="79" customFormat="1" ht="32.25" customHeight="1">
      <c r="A594" s="196"/>
      <c r="F594" s="96"/>
      <c r="G594" s="97"/>
    </row>
    <row r="595" spans="1:7" s="79" customFormat="1" ht="32.25" customHeight="1">
      <c r="A595" s="196"/>
      <c r="F595" s="96"/>
      <c r="G595" s="97"/>
    </row>
    <row r="596" spans="1:7" s="79" customFormat="1" ht="32.25" customHeight="1">
      <c r="A596" s="196"/>
      <c r="F596" s="96"/>
      <c r="G596" s="97"/>
    </row>
    <row r="597" spans="1:7" s="79" customFormat="1" ht="32.25" customHeight="1">
      <c r="A597" s="196"/>
      <c r="F597" s="96"/>
      <c r="G597" s="97"/>
    </row>
    <row r="598" spans="1:7" s="79" customFormat="1" ht="32.25" customHeight="1">
      <c r="A598" s="196"/>
      <c r="F598" s="96"/>
      <c r="G598" s="97"/>
    </row>
    <row r="599" spans="1:7" s="79" customFormat="1" ht="32.25" customHeight="1">
      <c r="A599" s="196"/>
      <c r="F599" s="96"/>
      <c r="G599" s="97"/>
    </row>
    <row r="600" spans="1:7" s="79" customFormat="1" ht="32.25" customHeight="1">
      <c r="A600" s="196"/>
      <c r="F600" s="96"/>
      <c r="G600" s="97"/>
    </row>
    <row r="601" spans="1:7" s="79" customFormat="1" ht="32.25" customHeight="1">
      <c r="A601" s="196"/>
      <c r="F601" s="96"/>
      <c r="G601" s="97"/>
    </row>
    <row r="602" spans="1:7" s="79" customFormat="1" ht="32.25" customHeight="1">
      <c r="A602" s="196"/>
      <c r="F602" s="96"/>
      <c r="G602" s="97"/>
    </row>
    <row r="603" spans="1:7" s="79" customFormat="1" ht="32.25" customHeight="1">
      <c r="A603" s="196"/>
      <c r="F603" s="96"/>
      <c r="G603" s="97"/>
    </row>
    <row r="604" spans="1:7" s="79" customFormat="1" ht="32.25" customHeight="1">
      <c r="A604" s="196"/>
      <c r="F604" s="96"/>
      <c r="G604" s="97"/>
    </row>
    <row r="605" spans="1:7" s="79" customFormat="1" ht="32.25" customHeight="1">
      <c r="A605" s="196"/>
      <c r="F605" s="96"/>
      <c r="G605" s="97"/>
    </row>
    <row r="606" spans="1:7" s="79" customFormat="1" ht="32.25" customHeight="1">
      <c r="A606" s="196"/>
      <c r="F606" s="96"/>
      <c r="G606" s="97"/>
    </row>
    <row r="607" spans="1:7" s="79" customFormat="1" ht="32.25" customHeight="1">
      <c r="A607" s="196"/>
      <c r="F607" s="96"/>
      <c r="G607" s="97"/>
    </row>
    <row r="608" spans="1:7" s="79" customFormat="1" ht="32.25" customHeight="1">
      <c r="A608" s="196"/>
      <c r="F608" s="96"/>
      <c r="G608" s="97"/>
    </row>
    <row r="609" spans="1:7" s="79" customFormat="1" ht="32.25" customHeight="1">
      <c r="A609" s="196"/>
      <c r="F609" s="96"/>
      <c r="G609" s="97"/>
    </row>
    <row r="610" spans="1:7" s="79" customFormat="1" ht="32.25" customHeight="1">
      <c r="A610" s="196"/>
      <c r="F610" s="96"/>
      <c r="G610" s="97"/>
    </row>
    <row r="611" spans="1:7" s="79" customFormat="1" ht="32.25" customHeight="1">
      <c r="A611" s="196"/>
      <c r="F611" s="96"/>
      <c r="G611" s="97"/>
    </row>
    <row r="612" spans="1:7" s="79" customFormat="1" ht="32.25" customHeight="1">
      <c r="A612" s="196"/>
      <c r="F612" s="96"/>
      <c r="G612" s="97"/>
    </row>
    <row r="613" spans="1:7" s="79" customFormat="1" ht="32.25" customHeight="1">
      <c r="A613" s="196"/>
      <c r="F613" s="96"/>
      <c r="G613" s="97"/>
    </row>
    <row r="614" spans="1:7" s="79" customFormat="1" ht="32.25" customHeight="1">
      <c r="A614" s="196"/>
      <c r="F614" s="96"/>
      <c r="G614" s="97"/>
    </row>
    <row r="615" spans="1:7" s="79" customFormat="1" ht="32.25" customHeight="1">
      <c r="A615" s="196"/>
      <c r="F615" s="96"/>
      <c r="G615" s="97"/>
    </row>
    <row r="616" spans="1:7" s="79" customFormat="1" ht="32.25" customHeight="1">
      <c r="A616" s="196"/>
      <c r="F616" s="96"/>
      <c r="G616" s="97"/>
    </row>
    <row r="617" spans="1:7" s="79" customFormat="1" ht="32.25" customHeight="1">
      <c r="A617" s="196"/>
      <c r="F617" s="96"/>
      <c r="G617" s="97"/>
    </row>
    <row r="618" spans="1:7" s="79" customFormat="1" ht="32.25" customHeight="1">
      <c r="A618" s="196"/>
      <c r="F618" s="96"/>
      <c r="G618" s="97"/>
    </row>
    <row r="619" spans="1:7" s="79" customFormat="1" ht="32.25" customHeight="1">
      <c r="A619" s="196"/>
      <c r="F619" s="96"/>
      <c r="G619" s="97"/>
    </row>
    <row r="620" spans="1:7" s="79" customFormat="1" ht="32.25" customHeight="1">
      <c r="A620" s="196"/>
      <c r="F620" s="96"/>
      <c r="G620" s="97"/>
    </row>
    <row r="621" spans="1:7" s="79" customFormat="1" ht="32.25" customHeight="1">
      <c r="A621" s="196"/>
      <c r="F621" s="96"/>
      <c r="G621" s="97"/>
    </row>
    <row r="622" spans="1:7" s="79" customFormat="1" ht="32.25" customHeight="1">
      <c r="A622" s="196"/>
      <c r="F622" s="96"/>
      <c r="G622" s="97"/>
    </row>
    <row r="623" spans="1:7" s="79" customFormat="1" ht="32.25" customHeight="1">
      <c r="A623" s="196"/>
      <c r="F623" s="96"/>
      <c r="G623" s="97"/>
    </row>
    <row r="624" spans="1:7" s="79" customFormat="1" ht="32.25" customHeight="1">
      <c r="A624" s="196"/>
      <c r="F624" s="96"/>
      <c r="G624" s="97"/>
    </row>
    <row r="625" spans="1:7" s="79" customFormat="1" ht="32.25" customHeight="1">
      <c r="A625" s="196"/>
      <c r="F625" s="96"/>
      <c r="G625" s="97"/>
    </row>
    <row r="626" spans="1:7" s="79" customFormat="1" ht="32.25" customHeight="1">
      <c r="A626" s="196"/>
      <c r="F626" s="96"/>
      <c r="G626" s="97"/>
    </row>
    <row r="627" spans="1:7" s="79" customFormat="1" ht="32.25" customHeight="1">
      <c r="A627" s="196"/>
      <c r="F627" s="96"/>
      <c r="G627" s="97"/>
    </row>
    <row r="628" spans="1:7" s="79" customFormat="1" ht="32.25" customHeight="1">
      <c r="A628" s="196"/>
      <c r="F628" s="96"/>
      <c r="G628" s="97"/>
    </row>
    <row r="629" spans="1:7" s="79" customFormat="1" ht="32.25" customHeight="1">
      <c r="A629" s="196"/>
      <c r="F629" s="96"/>
      <c r="G629" s="97"/>
    </row>
    <row r="630" spans="1:7" s="79" customFormat="1" ht="32.25" customHeight="1">
      <c r="A630" s="196"/>
      <c r="F630" s="96"/>
      <c r="G630" s="97"/>
    </row>
    <row r="631" spans="1:7" s="79" customFormat="1" ht="32.25" customHeight="1">
      <c r="A631" s="196"/>
      <c r="F631" s="96"/>
      <c r="G631" s="97"/>
    </row>
    <row r="632" spans="1:7" s="79" customFormat="1" ht="32.25" customHeight="1">
      <c r="A632" s="196"/>
      <c r="F632" s="96"/>
      <c r="G632" s="97"/>
    </row>
    <row r="633" spans="1:7" s="79" customFormat="1" ht="32.25" customHeight="1">
      <c r="A633" s="196"/>
      <c r="F633" s="96"/>
      <c r="G633" s="97"/>
    </row>
    <row r="634" spans="1:7" s="79" customFormat="1" ht="32.25" customHeight="1">
      <c r="A634" s="196"/>
      <c r="F634" s="96"/>
      <c r="G634" s="97"/>
    </row>
    <row r="635" spans="1:7" s="79" customFormat="1" ht="32.25" customHeight="1">
      <c r="A635" s="196"/>
      <c r="F635" s="96"/>
      <c r="G635" s="97"/>
    </row>
    <row r="636" spans="1:7" s="79" customFormat="1" ht="32.25" customHeight="1">
      <c r="A636" s="196"/>
      <c r="F636" s="96"/>
      <c r="G636" s="97"/>
    </row>
    <row r="637" spans="1:25" s="79" customFormat="1" ht="32.25" customHeight="1">
      <c r="A637" s="16"/>
      <c r="B637"/>
      <c r="C637"/>
      <c r="D637"/>
      <c r="E637"/>
      <c r="F637" s="96"/>
      <c r="G637" s="9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s="79" customFormat="1" ht="32.25" customHeight="1">
      <c r="A638" s="16"/>
      <c r="B638"/>
      <c r="C638"/>
      <c r="D638"/>
      <c r="E638"/>
      <c r="F638" s="96"/>
      <c r="G638" s="97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s="79" customFormat="1" ht="32.25" customHeight="1">
      <c r="A639" s="16"/>
      <c r="B639"/>
      <c r="C639"/>
      <c r="D639"/>
      <c r="E639"/>
      <c r="F639" s="96"/>
      <c r="G639" s="97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820" spans="1:25" ht="12.75">
      <c r="A820" s="1"/>
      <c r="B820" s="2"/>
      <c r="C820" s="2"/>
      <c r="D820" s="2"/>
      <c r="E820" s="3"/>
      <c r="F820" s="3"/>
      <c r="G820" s="98"/>
      <c r="H820" s="4"/>
      <c r="I820" s="4"/>
      <c r="J820" s="4"/>
      <c r="K820" s="4"/>
      <c r="L820" s="3"/>
      <c r="M820" s="3"/>
      <c r="N820" s="3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3" ht="15" customHeight="1"/>
  </sheetData>
  <sheetProtection/>
  <mergeCells count="74">
    <mergeCell ref="H555:L555"/>
    <mergeCell ref="A1:Y1"/>
    <mergeCell ref="H414:L414"/>
    <mergeCell ref="G3:G5"/>
    <mergeCell ref="H3:H5"/>
    <mergeCell ref="J3:J5"/>
    <mergeCell ref="H379:L379"/>
    <mergeCell ref="H348:L348"/>
    <mergeCell ref="H255:L255"/>
    <mergeCell ref="H551:L551"/>
    <mergeCell ref="H220:L220"/>
    <mergeCell ref="Y4:Y5"/>
    <mergeCell ref="H249:L249"/>
    <mergeCell ref="H354:L354"/>
    <mergeCell ref="S4:S5"/>
    <mergeCell ref="Q4:Q5"/>
    <mergeCell ref="P4:P5"/>
    <mergeCell ref="U4:U5"/>
    <mergeCell ref="H290:L290"/>
    <mergeCell ref="H131:L131"/>
    <mergeCell ref="H373:L373"/>
    <mergeCell ref="H339:L339"/>
    <mergeCell ref="H299:L299"/>
    <mergeCell ref="H305:L305"/>
    <mergeCell ref="I268:Y268"/>
    <mergeCell ref="H296:L296"/>
    <mergeCell ref="I291:Y291"/>
    <mergeCell ref="H469:L469"/>
    <mergeCell ref="H466:L466"/>
    <mergeCell ref="H426:L426"/>
    <mergeCell ref="H445:L445"/>
    <mergeCell ref="H73:L73"/>
    <mergeCell ref="H231:L231"/>
    <mergeCell ref="H293:L293"/>
    <mergeCell ref="H344:L344"/>
    <mergeCell ref="H404:L404"/>
    <mergeCell ref="H382:L382"/>
    <mergeCell ref="H436:L436"/>
    <mergeCell ref="H389:L389"/>
    <mergeCell ref="H442:L442"/>
    <mergeCell ref="H439:L439"/>
    <mergeCell ref="A3:A5"/>
    <mergeCell ref="B3:B5"/>
    <mergeCell ref="C3:C5"/>
    <mergeCell ref="D3:D5"/>
    <mergeCell ref="E3:E5"/>
    <mergeCell ref="H267:L267"/>
    <mergeCell ref="H12:L12"/>
    <mergeCell ref="F3:F5"/>
    <mergeCell ref="L3:M3"/>
    <mergeCell ref="L4:L5"/>
    <mergeCell ref="K3:K5"/>
    <mergeCell ref="H83:L83"/>
    <mergeCell ref="H76:L76"/>
    <mergeCell ref="H246:L246"/>
    <mergeCell ref="H235:L235"/>
    <mergeCell ref="I232:Y232"/>
    <mergeCell ref="R4:R5"/>
    <mergeCell ref="I3:I5"/>
    <mergeCell ref="W4:W5"/>
    <mergeCell ref="T4:T5"/>
    <mergeCell ref="H68:L68"/>
    <mergeCell ref="V4:V5"/>
    <mergeCell ref="O3:O5"/>
    <mergeCell ref="X4:X5"/>
    <mergeCell ref="N3:N5"/>
    <mergeCell ref="R3:Y3"/>
    <mergeCell ref="H226:L226"/>
    <mergeCell ref="H430:L430"/>
    <mergeCell ref="H239:L239"/>
    <mergeCell ref="H264:L264"/>
    <mergeCell ref="H376:L376"/>
    <mergeCell ref="M4:M5"/>
    <mergeCell ref="H39:L39"/>
  </mergeCells>
  <printOptions/>
  <pageMargins left="0.5905511811023623" right="0.5905511811023623" top="0.5511811023622047" bottom="0.5511811023622047" header="0.31496062992125984" footer="0.31496062992125984"/>
  <pageSetup fitToHeight="20" fitToWidth="1" horizontalDpi="600" verticalDpi="600" orientation="landscape" paperSize="9" scale="51" r:id="rId1"/>
  <rowBreaks count="4" manualBreakCount="4">
    <brk id="39" max="24" man="1"/>
    <brk id="73" max="24" man="1"/>
    <brk id="360" max="24" man="1"/>
    <brk id="39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A4" sqref="A4:M58"/>
    </sheetView>
  </sheetViews>
  <sheetFormatPr defaultColWidth="9.140625" defaultRowHeight="12.75"/>
  <cols>
    <col min="1" max="1" width="57.421875" style="0" customWidth="1"/>
    <col min="2" max="2" width="13.8515625" style="0" hidden="1" customWidth="1"/>
    <col min="3" max="3" width="2.00390625" style="0" hidden="1" customWidth="1"/>
    <col min="4" max="4" width="13.8515625" style="0" customWidth="1"/>
    <col min="5" max="6" width="18.7109375" style="0" customWidth="1"/>
    <col min="7" max="7" width="18.7109375" style="378" customWidth="1"/>
    <col min="8" max="10" width="18.7109375" style="0" customWidth="1"/>
    <col min="11" max="11" width="18.7109375" style="0" hidden="1" customWidth="1"/>
    <col min="12" max="12" width="13.57421875" style="0" hidden="1" customWidth="1"/>
    <col min="13" max="13" width="16.28125" style="0" hidden="1" customWidth="1"/>
    <col min="14" max="14" width="15.28125" style="0" customWidth="1"/>
    <col min="15" max="16" width="14.57421875" style="0" customWidth="1"/>
    <col min="17" max="17" width="14.00390625" style="0" customWidth="1"/>
    <col min="18" max="18" width="15.421875" style="20" customWidth="1"/>
    <col min="19" max="19" width="13.7109375" style="0" customWidth="1"/>
    <col min="20" max="20" width="14.421875" style="0" customWidth="1"/>
    <col min="21" max="21" width="13.7109375" style="0" customWidth="1"/>
    <col min="22" max="22" width="14.00390625" style="0" customWidth="1"/>
    <col min="23" max="23" width="14.140625" style="0" customWidth="1"/>
    <col min="25" max="25" width="13.57421875" style="0" customWidth="1"/>
    <col min="30" max="30" width="32.8515625" style="0" customWidth="1"/>
  </cols>
  <sheetData>
    <row r="1" spans="12:23" ht="15">
      <c r="L1" s="395" t="s">
        <v>1134</v>
      </c>
      <c r="M1" s="395"/>
      <c r="V1" s="395"/>
      <c r="W1" s="395"/>
    </row>
    <row r="2" spans="1:26" ht="34.5" customHeight="1">
      <c r="A2" s="408" t="s">
        <v>1133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180"/>
      <c r="O2" s="180"/>
      <c r="P2" s="180"/>
      <c r="Q2" s="180"/>
      <c r="R2" s="177"/>
      <c r="S2" s="177"/>
      <c r="T2" s="177"/>
      <c r="U2" s="177"/>
      <c r="V2" s="177"/>
      <c r="W2" s="177"/>
      <c r="X2" s="6"/>
      <c r="Y2" s="6"/>
      <c r="Z2" s="6"/>
    </row>
    <row r="3" spans="1:26" ht="16.5" customHeight="1" thickBot="1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6"/>
      <c r="S3" s="466"/>
      <c r="T3" s="466"/>
      <c r="U3" s="466"/>
      <c r="V3" s="466"/>
      <c r="W3" s="466"/>
      <c r="X3" s="6"/>
      <c r="Y3" s="6"/>
      <c r="Z3" s="6"/>
    </row>
    <row r="4" spans="1:18" ht="18" customHeight="1" thickBot="1">
      <c r="A4" s="467" t="s">
        <v>525</v>
      </c>
      <c r="B4" s="21" t="s">
        <v>254</v>
      </c>
      <c r="C4" s="119"/>
      <c r="D4" s="470" t="s">
        <v>663</v>
      </c>
      <c r="E4" s="471"/>
      <c r="F4" s="471"/>
      <c r="G4" s="471"/>
      <c r="H4" s="471"/>
      <c r="I4" s="471"/>
      <c r="J4" s="471"/>
      <c r="K4" s="471"/>
      <c r="L4" s="471"/>
      <c r="M4" s="472"/>
      <c r="N4" s="6"/>
      <c r="O4" s="6"/>
      <c r="P4" s="6"/>
      <c r="R4"/>
    </row>
    <row r="5" spans="1:18" ht="15.75" customHeight="1">
      <c r="A5" s="468"/>
      <c r="B5" s="476" t="s">
        <v>673</v>
      </c>
      <c r="C5" s="117"/>
      <c r="D5" s="454" t="s">
        <v>666</v>
      </c>
      <c r="E5" s="456" t="s">
        <v>325</v>
      </c>
      <c r="F5" s="374"/>
      <c r="G5" s="379"/>
      <c r="H5" s="409" t="s">
        <v>667</v>
      </c>
      <c r="I5" s="373"/>
      <c r="J5" s="373"/>
      <c r="K5" s="409" t="s">
        <v>668</v>
      </c>
      <c r="L5" s="427" t="s">
        <v>367</v>
      </c>
      <c r="M5" s="478" t="s">
        <v>526</v>
      </c>
      <c r="N5" s="6"/>
      <c r="O5" s="6"/>
      <c r="P5" s="6"/>
      <c r="R5"/>
    </row>
    <row r="6" spans="1:18" ht="57.75" customHeight="1" thickBot="1">
      <c r="A6" s="469"/>
      <c r="B6" s="477"/>
      <c r="C6" s="118"/>
      <c r="D6" s="455"/>
      <c r="E6" s="457"/>
      <c r="F6" s="375" t="s">
        <v>1157</v>
      </c>
      <c r="G6" s="380" t="s">
        <v>1158</v>
      </c>
      <c r="H6" s="410"/>
      <c r="I6" s="377" t="s">
        <v>1159</v>
      </c>
      <c r="J6" s="377" t="s">
        <v>1158</v>
      </c>
      <c r="K6" s="410"/>
      <c r="L6" s="428"/>
      <c r="M6" s="479"/>
      <c r="N6" s="6"/>
      <c r="O6" s="6"/>
      <c r="P6" s="6"/>
      <c r="R6"/>
    </row>
    <row r="7" spans="1:18" ht="19.5" customHeight="1" thickBot="1">
      <c r="A7" s="22" t="s">
        <v>527</v>
      </c>
      <c r="B7" s="60">
        <f>SUM(B8:B16)</f>
        <v>1673354633</v>
      </c>
      <c r="C7" s="60"/>
      <c r="D7" s="132">
        <f aca="true" t="shared" si="0" ref="D7:M7">SUM(D8:D16)</f>
        <v>195167000</v>
      </c>
      <c r="E7" s="133">
        <f t="shared" si="0"/>
        <v>152037000</v>
      </c>
      <c r="F7" s="133">
        <v>183637000</v>
      </c>
      <c r="G7" s="381">
        <f>E7-F7</f>
        <v>-31600000</v>
      </c>
      <c r="H7" s="133">
        <f t="shared" si="0"/>
        <v>794954000</v>
      </c>
      <c r="I7" s="133">
        <v>770754000</v>
      </c>
      <c r="J7" s="133">
        <f>H7-I7</f>
        <v>24200000</v>
      </c>
      <c r="K7" s="133">
        <f t="shared" si="0"/>
        <v>421695633</v>
      </c>
      <c r="L7" s="133">
        <f t="shared" si="0"/>
        <v>105501000</v>
      </c>
      <c r="M7" s="131">
        <f t="shared" si="0"/>
        <v>4000000</v>
      </c>
      <c r="N7" s="6"/>
      <c r="O7" s="6"/>
      <c r="P7" s="6"/>
      <c r="R7"/>
    </row>
    <row r="8" spans="1:16" s="19" customFormat="1" ht="19.5" customHeight="1">
      <c r="A8" s="100" t="s">
        <v>1136</v>
      </c>
      <c r="B8" s="61">
        <f>'Podle §'!R12</f>
        <v>4900000</v>
      </c>
      <c r="C8" s="61"/>
      <c r="D8" s="146">
        <f>'Podle §'!T12</f>
        <v>0</v>
      </c>
      <c r="E8" s="134">
        <f>'Podle §'!U12</f>
        <v>1700000</v>
      </c>
      <c r="F8" s="134">
        <v>5400000</v>
      </c>
      <c r="G8" s="385">
        <f aca="true" t="shared" si="1" ref="G8:G58">E8-F8</f>
        <v>-3700000</v>
      </c>
      <c r="H8" s="135">
        <f>'Podle §'!V12</f>
        <v>3200000</v>
      </c>
      <c r="I8" s="135">
        <v>0</v>
      </c>
      <c r="J8" s="390">
        <f aca="true" t="shared" si="2" ref="J8:J58">H8-I8</f>
        <v>3200000</v>
      </c>
      <c r="K8" s="135">
        <f>'Podle §'!W12</f>
        <v>0</v>
      </c>
      <c r="L8" s="135">
        <f>'Podle §'!X12</f>
        <v>0</v>
      </c>
      <c r="M8" s="147">
        <f>'Podle §'!Y12</f>
        <v>0</v>
      </c>
      <c r="N8" s="12"/>
      <c r="O8" s="12"/>
      <c r="P8" s="12"/>
    </row>
    <row r="9" spans="1:18" ht="19.5" customHeight="1">
      <c r="A9" s="23" t="s">
        <v>528</v>
      </c>
      <c r="B9" s="62">
        <f>'Podle §'!R39</f>
        <v>262359000</v>
      </c>
      <c r="C9" s="62"/>
      <c r="D9" s="148">
        <f>'Podle §'!T39</f>
        <v>78279000</v>
      </c>
      <c r="E9" s="136">
        <f>'Podle §'!U39</f>
        <v>41323000</v>
      </c>
      <c r="F9" s="136">
        <v>57323000</v>
      </c>
      <c r="G9" s="388">
        <f t="shared" si="1"/>
        <v>-16000000</v>
      </c>
      <c r="H9" s="137">
        <f>'Podle §'!V39</f>
        <v>142757000</v>
      </c>
      <c r="I9" s="137">
        <v>129757000</v>
      </c>
      <c r="J9" s="393">
        <f t="shared" si="2"/>
        <v>13000000</v>
      </c>
      <c r="K9" s="137">
        <f>'Podle §'!W39</f>
        <v>0</v>
      </c>
      <c r="L9" s="137">
        <f>'Podle §'!X39</f>
        <v>0</v>
      </c>
      <c r="M9" s="149">
        <f>'Podle §'!Y39</f>
        <v>0</v>
      </c>
      <c r="N9" s="6"/>
      <c r="O9" s="6"/>
      <c r="P9" s="6"/>
      <c r="R9"/>
    </row>
    <row r="10" spans="1:18" ht="19.5" customHeight="1">
      <c r="A10" s="23" t="s">
        <v>529</v>
      </c>
      <c r="B10" s="65">
        <f>'Podle §'!R68</f>
        <v>483392633</v>
      </c>
      <c r="C10" s="65"/>
      <c r="D10" s="150">
        <f>'Podle §'!T68</f>
        <v>33007000</v>
      </c>
      <c r="E10" s="138">
        <f>'Podle §'!U68</f>
        <v>40753000</v>
      </c>
      <c r="F10" s="138">
        <v>48753000</v>
      </c>
      <c r="G10" s="388">
        <f t="shared" si="1"/>
        <v>-8000000</v>
      </c>
      <c r="H10" s="139">
        <f>'Podle §'!V68</f>
        <v>253351000</v>
      </c>
      <c r="I10" s="139">
        <v>245351000</v>
      </c>
      <c r="J10" s="391">
        <f t="shared" si="2"/>
        <v>8000000</v>
      </c>
      <c r="K10" s="139">
        <f>'Podle §'!W68</f>
        <v>152281633</v>
      </c>
      <c r="L10" s="139">
        <f>'Podle §'!X68</f>
        <v>0</v>
      </c>
      <c r="M10" s="151">
        <f>'Podle §'!Y68</f>
        <v>4000000</v>
      </c>
      <c r="N10" s="6"/>
      <c r="O10" s="6"/>
      <c r="P10" s="6"/>
      <c r="R10"/>
    </row>
    <row r="11" spans="1:18" ht="19.5" customHeight="1">
      <c r="A11" s="23" t="s">
        <v>530</v>
      </c>
      <c r="B11" s="65">
        <f>'Podle §'!R73</f>
        <v>12948000</v>
      </c>
      <c r="C11" s="65"/>
      <c r="D11" s="150">
        <f>'Podle §'!T73</f>
        <v>11748000</v>
      </c>
      <c r="E11" s="138">
        <f>'Podle §'!U73</f>
        <v>1200000</v>
      </c>
      <c r="F11" s="138">
        <v>1200000</v>
      </c>
      <c r="G11" s="386">
        <f t="shared" si="1"/>
        <v>0</v>
      </c>
      <c r="H11" s="139">
        <f>'Podle §'!V73</f>
        <v>0</v>
      </c>
      <c r="I11" s="139">
        <v>0</v>
      </c>
      <c r="J11" s="393">
        <f t="shared" si="2"/>
        <v>0</v>
      </c>
      <c r="K11" s="139">
        <f>'Podle §'!W73</f>
        <v>0</v>
      </c>
      <c r="L11" s="139">
        <f>'Podle §'!X73</f>
        <v>0</v>
      </c>
      <c r="M11" s="151">
        <f>'Podle §'!Y73</f>
        <v>0</v>
      </c>
      <c r="N11" s="6"/>
      <c r="O11" s="6"/>
      <c r="P11" s="6"/>
      <c r="R11"/>
    </row>
    <row r="12" spans="1:18" ht="19.5" customHeight="1">
      <c r="A12" s="23" t="s">
        <v>531</v>
      </c>
      <c r="B12" s="65">
        <f>'Podle §'!R76</f>
        <v>2494000</v>
      </c>
      <c r="C12" s="65"/>
      <c r="D12" s="150">
        <f>'Podle §'!T76</f>
        <v>2494000</v>
      </c>
      <c r="E12" s="138">
        <f>'Podle §'!U76</f>
        <v>0</v>
      </c>
      <c r="F12" s="138">
        <v>2400000</v>
      </c>
      <c r="G12" s="388">
        <f t="shared" si="1"/>
        <v>-2400000</v>
      </c>
      <c r="H12" s="139">
        <f>'Podle §'!V76</f>
        <v>0</v>
      </c>
      <c r="I12" s="139">
        <v>0</v>
      </c>
      <c r="J12" s="391">
        <f t="shared" si="2"/>
        <v>0</v>
      </c>
      <c r="K12" s="139">
        <f>'Podle §'!W76</f>
        <v>0</v>
      </c>
      <c r="L12" s="139">
        <f>'Podle §'!X76</f>
        <v>0</v>
      </c>
      <c r="M12" s="151">
        <f>'Podle §'!Y76</f>
        <v>0</v>
      </c>
      <c r="N12" s="6"/>
      <c r="O12" s="6"/>
      <c r="P12" s="6"/>
      <c r="R12"/>
    </row>
    <row r="13" spans="1:18" ht="19.5" customHeight="1">
      <c r="A13" s="101" t="s">
        <v>532</v>
      </c>
      <c r="B13" s="65">
        <f>'Podle §'!R83</f>
        <v>49515000</v>
      </c>
      <c r="C13" s="65"/>
      <c r="D13" s="150">
        <f>'Podle §'!T83</f>
        <v>3090000</v>
      </c>
      <c r="E13" s="138">
        <f>'Podle §'!U83</f>
        <v>3779000</v>
      </c>
      <c r="F13" s="138">
        <v>5279000</v>
      </c>
      <c r="G13" s="386">
        <f t="shared" si="1"/>
        <v>-1500000</v>
      </c>
      <c r="H13" s="139">
        <f>'Podle §'!V83</f>
        <v>42646000</v>
      </c>
      <c r="I13" s="139">
        <v>42646000</v>
      </c>
      <c r="J13" s="393">
        <f t="shared" si="2"/>
        <v>0</v>
      </c>
      <c r="K13" s="139">
        <f>'Podle §'!W83</f>
        <v>0</v>
      </c>
      <c r="L13" s="139">
        <f>'Podle §'!X83</f>
        <v>0</v>
      </c>
      <c r="M13" s="151">
        <f>'Podle §'!Y83</f>
        <v>0</v>
      </c>
      <c r="N13" s="6"/>
      <c r="O13" s="6"/>
      <c r="P13" s="6"/>
      <c r="R13"/>
    </row>
    <row r="14" spans="1:16" s="19" customFormat="1" ht="19.5" customHeight="1">
      <c r="A14" s="102" t="s">
        <v>616</v>
      </c>
      <c r="B14" s="67">
        <f>'Podle §'!R131</f>
        <v>99409000</v>
      </c>
      <c r="C14" s="67"/>
      <c r="D14" s="152">
        <f>'Podle §'!T131</f>
        <v>21682000</v>
      </c>
      <c r="E14" s="140">
        <f>'Podle §'!U131</f>
        <v>8302000</v>
      </c>
      <c r="F14" s="140">
        <v>8302000</v>
      </c>
      <c r="G14" s="388">
        <f t="shared" si="1"/>
        <v>0</v>
      </c>
      <c r="H14" s="141">
        <f>'Podle §'!V131</f>
        <v>30000000</v>
      </c>
      <c r="I14" s="141">
        <v>30000000</v>
      </c>
      <c r="J14" s="391">
        <f t="shared" si="2"/>
        <v>0</v>
      </c>
      <c r="K14" s="141">
        <f>'Podle §'!W131</f>
        <v>39425000</v>
      </c>
      <c r="L14" s="141">
        <f>'Podle §'!X131</f>
        <v>0</v>
      </c>
      <c r="M14" s="153">
        <f>'Podle §'!Y131</f>
        <v>0</v>
      </c>
      <c r="N14" s="12"/>
      <c r="O14" s="12"/>
      <c r="P14" s="12"/>
    </row>
    <row r="15" spans="1:16" s="19" customFormat="1" ht="19.5" customHeight="1">
      <c r="A15" s="102" t="s">
        <v>617</v>
      </c>
      <c r="B15" s="67">
        <f>'Podle §'!R220</f>
        <v>678392000</v>
      </c>
      <c r="C15" s="67"/>
      <c r="D15" s="152">
        <f>'Podle §'!T220</f>
        <v>28570000</v>
      </c>
      <c r="E15" s="140">
        <f>'Podle §'!U220</f>
        <v>50332000</v>
      </c>
      <c r="F15" s="140">
        <v>50332000</v>
      </c>
      <c r="G15" s="388">
        <f t="shared" si="1"/>
        <v>0</v>
      </c>
      <c r="H15" s="141">
        <f>'Podle §'!V220</f>
        <v>264000000</v>
      </c>
      <c r="I15" s="141">
        <v>264000000</v>
      </c>
      <c r="J15" s="393">
        <f t="shared" si="2"/>
        <v>0</v>
      </c>
      <c r="K15" s="141">
        <f>'Podle §'!W220</f>
        <v>229989000</v>
      </c>
      <c r="L15" s="141">
        <f>'Podle §'!X220</f>
        <v>105501000</v>
      </c>
      <c r="M15" s="153">
        <f>'Podle §'!Y220</f>
        <v>0</v>
      </c>
      <c r="N15" s="12"/>
      <c r="O15" s="12"/>
      <c r="P15" s="12"/>
    </row>
    <row r="16" spans="1:18" ht="19.5" customHeight="1" thickBot="1">
      <c r="A16" s="103" t="s">
        <v>533</v>
      </c>
      <c r="B16" s="67">
        <f>'Podle §'!R226</f>
        <v>79945000</v>
      </c>
      <c r="C16" s="67"/>
      <c r="D16" s="152">
        <f>'Podle §'!T226</f>
        <v>16297000</v>
      </c>
      <c r="E16" s="140">
        <f>'Podle §'!U226</f>
        <v>4648000</v>
      </c>
      <c r="F16" s="140">
        <v>4648000</v>
      </c>
      <c r="G16" s="387">
        <f t="shared" si="1"/>
        <v>0</v>
      </c>
      <c r="H16" s="141">
        <f>'Podle §'!V226</f>
        <v>59000000</v>
      </c>
      <c r="I16" s="141">
        <v>59000000</v>
      </c>
      <c r="J16" s="392">
        <f t="shared" si="2"/>
        <v>0</v>
      </c>
      <c r="K16" s="141">
        <f>'Podle §'!W226</f>
        <v>0</v>
      </c>
      <c r="L16" s="141">
        <f>'Podle §'!X226</f>
        <v>0</v>
      </c>
      <c r="M16" s="153">
        <f>'Podle §'!Y226</f>
        <v>0</v>
      </c>
      <c r="N16" s="6"/>
      <c r="O16" s="6"/>
      <c r="P16" s="6"/>
      <c r="R16"/>
    </row>
    <row r="17" spans="1:18" ht="19.5" customHeight="1" thickBot="1">
      <c r="A17" s="24" t="s">
        <v>534</v>
      </c>
      <c r="B17" s="60">
        <f>SUM(B18:B43)</f>
        <v>1799355390</v>
      </c>
      <c r="C17" s="60"/>
      <c r="D17" s="132">
        <f>SUM(D18:D43)</f>
        <v>933930000</v>
      </c>
      <c r="E17" s="133">
        <f>SUM(E18:E43)</f>
        <v>193844000</v>
      </c>
      <c r="F17" s="133">
        <v>328444000</v>
      </c>
      <c r="G17" s="381">
        <f t="shared" si="1"/>
        <v>-134600000</v>
      </c>
      <c r="H17" s="133">
        <f>SUM(H18:H43)</f>
        <v>415708000</v>
      </c>
      <c r="I17" s="133">
        <v>393708000</v>
      </c>
      <c r="J17" s="133">
        <f t="shared" si="2"/>
        <v>22000000</v>
      </c>
      <c r="K17" s="133">
        <f>SUM(K18:K43)</f>
        <v>177918850</v>
      </c>
      <c r="L17" s="133">
        <f>SUM(L18:L43)</f>
        <v>41000000</v>
      </c>
      <c r="M17" s="131">
        <f>SUM(M18:M43)</f>
        <v>36954540</v>
      </c>
      <c r="N17" s="6"/>
      <c r="O17" s="6"/>
      <c r="P17" s="6"/>
      <c r="R17"/>
    </row>
    <row r="18" spans="1:18" ht="19.5" customHeight="1">
      <c r="A18" s="104" t="s">
        <v>535</v>
      </c>
      <c r="B18" s="63">
        <f>'Podle §'!R231</f>
        <v>1500000</v>
      </c>
      <c r="C18" s="62"/>
      <c r="D18" s="148">
        <f>'Podle §'!T231</f>
        <v>0</v>
      </c>
      <c r="E18" s="136">
        <f>'Podle §'!U231</f>
        <v>1450000</v>
      </c>
      <c r="F18" s="136">
        <v>1450000</v>
      </c>
      <c r="G18" s="385">
        <f t="shared" si="1"/>
        <v>0</v>
      </c>
      <c r="H18" s="137">
        <f>'Podle §'!V231</f>
        <v>0</v>
      </c>
      <c r="I18" s="137">
        <v>0</v>
      </c>
      <c r="J18" s="390">
        <f t="shared" si="2"/>
        <v>0</v>
      </c>
      <c r="K18" s="137">
        <f>'Podle §'!W231</f>
        <v>0</v>
      </c>
      <c r="L18" s="137">
        <f>'Podle §'!X231</f>
        <v>0</v>
      </c>
      <c r="M18" s="149">
        <f>'Podle §'!Y231</f>
        <v>50000</v>
      </c>
      <c r="N18" s="6"/>
      <c r="O18" s="6"/>
      <c r="P18" s="6"/>
      <c r="R18"/>
    </row>
    <row r="19" spans="1:18" ht="19.5" customHeight="1">
      <c r="A19" s="104" t="s">
        <v>1160</v>
      </c>
      <c r="B19" s="63"/>
      <c r="C19" s="62"/>
      <c r="D19" s="148"/>
      <c r="E19" s="136">
        <v>0</v>
      </c>
      <c r="F19" s="136">
        <v>1100000</v>
      </c>
      <c r="G19" s="388">
        <v>-1100000</v>
      </c>
      <c r="H19" s="137"/>
      <c r="I19" s="137">
        <v>0</v>
      </c>
      <c r="J19" s="393"/>
      <c r="K19" s="137"/>
      <c r="L19" s="137"/>
      <c r="M19" s="149"/>
      <c r="N19" s="6"/>
      <c r="O19" s="6"/>
      <c r="P19" s="6"/>
      <c r="R19"/>
    </row>
    <row r="20" spans="1:18" ht="19.5" customHeight="1">
      <c r="A20" s="104" t="s">
        <v>536</v>
      </c>
      <c r="B20" s="63">
        <f>'Podle §'!R235</f>
        <v>328136850</v>
      </c>
      <c r="C20" s="62"/>
      <c r="D20" s="148">
        <f>'Podle §'!T235</f>
        <v>231004000</v>
      </c>
      <c r="E20" s="136">
        <f>'Podle §'!U235</f>
        <v>0</v>
      </c>
      <c r="F20" s="136">
        <v>33000000</v>
      </c>
      <c r="G20" s="388">
        <f t="shared" si="1"/>
        <v>-33000000</v>
      </c>
      <c r="H20" s="137">
        <f>'Podle §'!V235</f>
        <v>0</v>
      </c>
      <c r="I20" s="137">
        <v>0</v>
      </c>
      <c r="J20" s="393">
        <f t="shared" si="2"/>
        <v>0</v>
      </c>
      <c r="K20" s="137">
        <f>'Podle §'!W235</f>
        <v>97132850</v>
      </c>
      <c r="L20" s="137">
        <f>'Podle §'!X235</f>
        <v>0</v>
      </c>
      <c r="M20" s="149">
        <f>'Podle §'!Y235</f>
        <v>0</v>
      </c>
      <c r="N20" s="6"/>
      <c r="O20" s="6"/>
      <c r="P20" s="6"/>
      <c r="R20"/>
    </row>
    <row r="21" spans="1:18" ht="19.5" customHeight="1">
      <c r="A21" s="104" t="s">
        <v>537</v>
      </c>
      <c r="B21" s="63">
        <f>'Podle §'!R239</f>
        <v>12618000</v>
      </c>
      <c r="C21" s="62"/>
      <c r="D21" s="148">
        <f>'Podle §'!T239</f>
        <v>11278000</v>
      </c>
      <c r="E21" s="136">
        <f>'Podle §'!U239</f>
        <v>1300000</v>
      </c>
      <c r="F21" s="136">
        <v>1300000</v>
      </c>
      <c r="G21" s="386">
        <f t="shared" si="1"/>
        <v>0</v>
      </c>
      <c r="H21" s="137">
        <f>'Podle §'!V239</f>
        <v>0</v>
      </c>
      <c r="I21" s="137">
        <v>0</v>
      </c>
      <c r="J21" s="393">
        <f t="shared" si="2"/>
        <v>0</v>
      </c>
      <c r="K21" s="137">
        <f>'Podle §'!W239</f>
        <v>0</v>
      </c>
      <c r="L21" s="137">
        <f>'Podle §'!X239</f>
        <v>0</v>
      </c>
      <c r="M21" s="149">
        <f>'Podle §'!Y239</f>
        <v>40000</v>
      </c>
      <c r="N21" s="6"/>
      <c r="O21" s="6"/>
      <c r="P21" s="6"/>
      <c r="R21"/>
    </row>
    <row r="22" spans="1:18" ht="19.5" customHeight="1">
      <c r="A22" s="110" t="s">
        <v>1056</v>
      </c>
      <c r="B22" s="63">
        <f>'Podle §'!R243</f>
        <v>565000</v>
      </c>
      <c r="C22" s="62"/>
      <c r="D22" s="148">
        <f>'Podle §'!T243</f>
        <v>0</v>
      </c>
      <c r="E22" s="136">
        <f>'Podle §'!U243</f>
        <v>565000</v>
      </c>
      <c r="F22" s="136">
        <v>565000</v>
      </c>
      <c r="G22" s="388">
        <f t="shared" si="1"/>
        <v>0</v>
      </c>
      <c r="H22" s="137">
        <f>'Podle §'!V243</f>
        <v>0</v>
      </c>
      <c r="I22" s="137">
        <v>0</v>
      </c>
      <c r="J22" s="393">
        <f t="shared" si="2"/>
        <v>0</v>
      </c>
      <c r="K22" s="137">
        <f>'Podle §'!W243</f>
        <v>0</v>
      </c>
      <c r="L22" s="137">
        <f>'Podle §'!X243</f>
        <v>0</v>
      </c>
      <c r="M22" s="149">
        <f>'Podle §'!Y243</f>
        <v>0</v>
      </c>
      <c r="N22" s="6"/>
      <c r="O22" s="6"/>
      <c r="P22" s="6"/>
      <c r="R22"/>
    </row>
    <row r="23" spans="1:18" ht="19.5" customHeight="1">
      <c r="A23" s="104" t="s">
        <v>538</v>
      </c>
      <c r="B23" s="63">
        <f>'Podle §'!R246</f>
        <v>155960000</v>
      </c>
      <c r="C23" s="62"/>
      <c r="D23" s="148">
        <f>'Podle §'!T246</f>
        <v>23599000</v>
      </c>
      <c r="E23" s="136">
        <f>'Podle §'!U246</f>
        <v>0</v>
      </c>
      <c r="F23" s="136">
        <v>0</v>
      </c>
      <c r="G23" s="388">
        <f t="shared" si="1"/>
        <v>0</v>
      </c>
      <c r="H23" s="137">
        <f>'Podle §'!V246</f>
        <v>132361000</v>
      </c>
      <c r="I23" s="137">
        <v>132361000</v>
      </c>
      <c r="J23" s="391">
        <f t="shared" si="2"/>
        <v>0</v>
      </c>
      <c r="K23" s="137">
        <f>'Podle §'!W246</f>
        <v>0</v>
      </c>
      <c r="L23" s="137">
        <f>'Podle §'!X246</f>
        <v>0</v>
      </c>
      <c r="M23" s="149">
        <f>'Podle §'!Y246</f>
        <v>0</v>
      </c>
      <c r="N23" s="6"/>
      <c r="O23" s="6"/>
      <c r="P23" s="6"/>
      <c r="R23"/>
    </row>
    <row r="24" spans="1:18" ht="26.25" customHeight="1">
      <c r="A24" s="104" t="s">
        <v>657</v>
      </c>
      <c r="B24" s="63">
        <f>'Podle §'!R249</f>
        <v>3800000</v>
      </c>
      <c r="C24" s="62"/>
      <c r="D24" s="148">
        <f>'Podle §'!T249</f>
        <v>1600000</v>
      </c>
      <c r="E24" s="136">
        <f>'Podle §'!U249</f>
        <v>800000</v>
      </c>
      <c r="F24" s="136">
        <v>800000</v>
      </c>
      <c r="G24" s="386">
        <f t="shared" si="1"/>
        <v>0</v>
      </c>
      <c r="H24" s="137">
        <f>'Podle §'!V249</f>
        <v>0</v>
      </c>
      <c r="I24" s="137">
        <v>0</v>
      </c>
      <c r="J24" s="393">
        <f t="shared" si="2"/>
        <v>0</v>
      </c>
      <c r="K24" s="137">
        <f>'Podle §'!W249</f>
        <v>0</v>
      </c>
      <c r="L24" s="137">
        <f>'Podle §'!X249</f>
        <v>0</v>
      </c>
      <c r="M24" s="149">
        <f>'Podle §'!Y249</f>
        <v>1400000</v>
      </c>
      <c r="N24" s="6"/>
      <c r="O24" s="6"/>
      <c r="P24" s="6"/>
      <c r="R24"/>
    </row>
    <row r="25" spans="1:18" ht="18.75" customHeight="1">
      <c r="A25" s="110" t="s">
        <v>539</v>
      </c>
      <c r="B25" s="63">
        <f>'Podle §'!R255</f>
        <v>182147000</v>
      </c>
      <c r="C25" s="62"/>
      <c r="D25" s="148">
        <f>'Podle §'!T255</f>
        <v>20000000</v>
      </c>
      <c r="E25" s="136">
        <f>'Podle §'!U255</f>
        <v>7300000</v>
      </c>
      <c r="F25" s="136">
        <v>7300000</v>
      </c>
      <c r="G25" s="388">
        <f t="shared" si="1"/>
        <v>0</v>
      </c>
      <c r="H25" s="137">
        <f>'Podle §'!V255</f>
        <v>154847000</v>
      </c>
      <c r="I25" s="137">
        <v>154847000</v>
      </c>
      <c r="J25" s="391">
        <f t="shared" si="2"/>
        <v>0</v>
      </c>
      <c r="K25" s="137">
        <f>'Podle §'!W255</f>
        <v>0</v>
      </c>
      <c r="L25" s="137">
        <f>'Podle §'!X255</f>
        <v>0</v>
      </c>
      <c r="M25" s="149">
        <f>'Podle §'!Y255</f>
        <v>0</v>
      </c>
      <c r="N25" s="6"/>
      <c r="O25" s="6"/>
      <c r="P25" s="6"/>
      <c r="R25"/>
    </row>
    <row r="26" spans="1:18" ht="19.5" customHeight="1">
      <c r="A26" s="104" t="s">
        <v>540</v>
      </c>
      <c r="B26" s="66">
        <f>'Podle §'!R264</f>
        <v>114162000</v>
      </c>
      <c r="C26" s="65"/>
      <c r="D26" s="150">
        <f>'Podle §'!T264</f>
        <v>9316000</v>
      </c>
      <c r="E26" s="138">
        <f>'Podle §'!U264</f>
        <v>34846000</v>
      </c>
      <c r="F26" s="138">
        <v>49846000</v>
      </c>
      <c r="G26" s="388">
        <f t="shared" si="1"/>
        <v>-15000000</v>
      </c>
      <c r="H26" s="139">
        <f>'Podle §'!V264</f>
        <v>15000000</v>
      </c>
      <c r="I26" s="139">
        <v>0</v>
      </c>
      <c r="J26" s="393">
        <f t="shared" si="2"/>
        <v>15000000</v>
      </c>
      <c r="K26" s="139">
        <f>'Podle §'!W264</f>
        <v>0</v>
      </c>
      <c r="L26" s="139">
        <f>'Podle §'!X264</f>
        <v>40000000</v>
      </c>
      <c r="M26" s="151">
        <f>'Podle §'!Y264</f>
        <v>15000000</v>
      </c>
      <c r="N26" s="6"/>
      <c r="O26" s="25"/>
      <c r="P26" s="6"/>
      <c r="R26"/>
    </row>
    <row r="27" spans="1:18" ht="19.5" customHeight="1">
      <c r="A27" s="110" t="s">
        <v>1057</v>
      </c>
      <c r="B27" s="66">
        <f>'Podle §'!R267</f>
        <v>1639000</v>
      </c>
      <c r="C27" s="65"/>
      <c r="D27" s="150">
        <f>'Podle §'!T267</f>
        <v>1639000</v>
      </c>
      <c r="E27" s="138">
        <f>'Podle §'!U267</f>
        <v>0</v>
      </c>
      <c r="F27" s="138">
        <v>0</v>
      </c>
      <c r="G27" s="388">
        <f t="shared" si="1"/>
        <v>0</v>
      </c>
      <c r="H27" s="139">
        <f>'Podle §'!V267</f>
        <v>0</v>
      </c>
      <c r="I27" s="139">
        <v>0</v>
      </c>
      <c r="J27" s="391">
        <f t="shared" si="2"/>
        <v>0</v>
      </c>
      <c r="K27" s="139">
        <f>'Podle §'!W267</f>
        <v>0</v>
      </c>
      <c r="L27" s="139">
        <f>'Podle §'!X267</f>
        <v>0</v>
      </c>
      <c r="M27" s="151">
        <f>'Podle §'!Y267</f>
        <v>0</v>
      </c>
      <c r="N27" s="6"/>
      <c r="O27" s="25"/>
      <c r="P27" s="6"/>
      <c r="R27"/>
    </row>
    <row r="28" spans="1:18" ht="19.5" customHeight="1">
      <c r="A28" s="104" t="s">
        <v>541</v>
      </c>
      <c r="B28" s="66">
        <f>'Podle §'!R290</f>
        <v>297661000</v>
      </c>
      <c r="C28" s="65"/>
      <c r="D28" s="150">
        <f>'Podle §'!T290</f>
        <v>202803000</v>
      </c>
      <c r="E28" s="138">
        <f>'Podle §'!U290</f>
        <v>0</v>
      </c>
      <c r="F28" s="138">
        <v>0</v>
      </c>
      <c r="G28" s="388">
        <f t="shared" si="1"/>
        <v>0</v>
      </c>
      <c r="H28" s="139">
        <f>'Podle §'!V290</f>
        <v>0</v>
      </c>
      <c r="I28" s="139">
        <v>0</v>
      </c>
      <c r="J28" s="393">
        <f t="shared" si="2"/>
        <v>0</v>
      </c>
      <c r="K28" s="139">
        <f>'Podle §'!W290</f>
        <v>80786000</v>
      </c>
      <c r="L28" s="139">
        <f>'Podle §'!X290</f>
        <v>0</v>
      </c>
      <c r="M28" s="151">
        <f>'Podle §'!Y290</f>
        <v>14072000</v>
      </c>
      <c r="N28" s="6"/>
      <c r="O28" s="6"/>
      <c r="P28" s="6"/>
      <c r="R28"/>
    </row>
    <row r="29" spans="1:18" ht="19.5" customHeight="1">
      <c r="A29" s="104" t="s">
        <v>542</v>
      </c>
      <c r="B29" s="66">
        <f>'Podle §'!R293</f>
        <v>3915000</v>
      </c>
      <c r="C29" s="65"/>
      <c r="D29" s="150">
        <f>'Podle §'!T293</f>
        <v>3915000</v>
      </c>
      <c r="E29" s="138">
        <f>'Podle §'!U293</f>
        <v>0</v>
      </c>
      <c r="F29" s="140">
        <v>0</v>
      </c>
      <c r="G29" s="388">
        <f t="shared" si="1"/>
        <v>0</v>
      </c>
      <c r="H29" s="139">
        <f>'Podle §'!V293</f>
        <v>0</v>
      </c>
      <c r="I29" s="139">
        <v>0</v>
      </c>
      <c r="J29" s="391">
        <f t="shared" si="2"/>
        <v>0</v>
      </c>
      <c r="K29" s="139">
        <f>'Podle §'!W293</f>
        <v>0</v>
      </c>
      <c r="L29" s="139">
        <f>'Podle §'!X293</f>
        <v>0</v>
      </c>
      <c r="M29" s="151">
        <f>'Podle §'!Y293</f>
        <v>0</v>
      </c>
      <c r="N29" s="6"/>
      <c r="O29" s="6"/>
      <c r="P29" s="6"/>
      <c r="R29"/>
    </row>
    <row r="30" spans="1:18" ht="19.5" customHeight="1">
      <c r="A30" s="104" t="s">
        <v>543</v>
      </c>
      <c r="B30" s="66">
        <f>'Podle §'!R296</f>
        <v>1000000</v>
      </c>
      <c r="C30" s="65"/>
      <c r="D30" s="150">
        <f>'Podle §'!T296</f>
        <v>0</v>
      </c>
      <c r="E30" s="138">
        <f>'Podle §'!U296</f>
        <v>1000000</v>
      </c>
      <c r="F30" s="138">
        <v>1000000</v>
      </c>
      <c r="G30" s="388"/>
      <c r="H30" s="139">
        <f>'Podle §'!V296</f>
        <v>0</v>
      </c>
      <c r="I30" s="139">
        <v>0</v>
      </c>
      <c r="J30" s="393">
        <f t="shared" si="2"/>
        <v>0</v>
      </c>
      <c r="K30" s="139">
        <f>'Podle §'!W296</f>
        <v>0</v>
      </c>
      <c r="L30" s="139">
        <f>'Podle §'!X296</f>
        <v>0</v>
      </c>
      <c r="M30" s="151">
        <f>'Podle §'!Y296</f>
        <v>0</v>
      </c>
      <c r="N30" s="6"/>
      <c r="O30" s="6"/>
      <c r="P30" s="6"/>
      <c r="R30"/>
    </row>
    <row r="31" spans="1:18" ht="19.5" customHeight="1">
      <c r="A31" s="104" t="s">
        <v>544</v>
      </c>
      <c r="B31" s="66">
        <f>'Podle §'!R299</f>
        <v>344346000</v>
      </c>
      <c r="C31" s="65"/>
      <c r="D31" s="150">
        <f>'Podle §'!T299</f>
        <v>344346000</v>
      </c>
      <c r="E31" s="138">
        <f>'Podle §'!U299</f>
        <v>0</v>
      </c>
      <c r="F31" s="136">
        <v>67000000</v>
      </c>
      <c r="G31" s="388">
        <f t="shared" si="1"/>
        <v>-67000000</v>
      </c>
      <c r="H31" s="139">
        <f>'Podle §'!V299</f>
        <v>0</v>
      </c>
      <c r="I31" s="139">
        <v>0</v>
      </c>
      <c r="J31" s="391">
        <f t="shared" si="2"/>
        <v>0</v>
      </c>
      <c r="K31" s="139">
        <f>'Podle §'!W299</f>
        <v>0</v>
      </c>
      <c r="L31" s="139">
        <f>'Podle §'!X299</f>
        <v>0</v>
      </c>
      <c r="M31" s="151">
        <f>'Podle §'!Y299</f>
        <v>0</v>
      </c>
      <c r="N31" s="6"/>
      <c r="O31" s="6"/>
      <c r="P31" s="6"/>
      <c r="R31"/>
    </row>
    <row r="32" spans="1:18" ht="19.5" customHeight="1">
      <c r="A32" s="104" t="s">
        <v>545</v>
      </c>
      <c r="B32" s="66">
        <f>'Podle §'!R305</f>
        <v>51282000</v>
      </c>
      <c r="C32" s="65"/>
      <c r="D32" s="150">
        <f>'Podle §'!T305</f>
        <v>31733000</v>
      </c>
      <c r="E32" s="138">
        <f>'Podle §'!U305</f>
        <v>19549000</v>
      </c>
      <c r="F32" s="138">
        <v>19549000</v>
      </c>
      <c r="G32" s="388">
        <f t="shared" si="1"/>
        <v>0</v>
      </c>
      <c r="H32" s="139">
        <f>'Podle §'!V305</f>
        <v>0</v>
      </c>
      <c r="I32" s="139">
        <v>0</v>
      </c>
      <c r="J32" s="393">
        <f t="shared" si="2"/>
        <v>0</v>
      </c>
      <c r="K32" s="139">
        <f>'Podle §'!W305</f>
        <v>0</v>
      </c>
      <c r="L32" s="139">
        <f>'Podle §'!X305</f>
        <v>0</v>
      </c>
      <c r="M32" s="151">
        <f>'Podle §'!Y305</f>
        <v>0</v>
      </c>
      <c r="N32" s="6"/>
      <c r="O32" s="6"/>
      <c r="P32" s="6"/>
      <c r="R32"/>
    </row>
    <row r="33" spans="1:18" ht="19.5" customHeight="1">
      <c r="A33" s="107" t="s">
        <v>546</v>
      </c>
      <c r="B33" s="63">
        <f>'Podle §'!R339</f>
        <v>50275000</v>
      </c>
      <c r="C33" s="62"/>
      <c r="D33" s="148">
        <f>'Podle §'!T339</f>
        <v>7527000</v>
      </c>
      <c r="E33" s="136">
        <f>'Podle §'!U339</f>
        <v>35748000</v>
      </c>
      <c r="F33" s="136">
        <v>42748000</v>
      </c>
      <c r="G33" s="386">
        <f t="shared" si="1"/>
        <v>-7000000</v>
      </c>
      <c r="H33" s="137">
        <f>'Podle §'!V339</f>
        <v>7000000</v>
      </c>
      <c r="I33" s="137">
        <v>0</v>
      </c>
      <c r="J33" s="391">
        <f t="shared" si="2"/>
        <v>7000000</v>
      </c>
      <c r="K33" s="137">
        <f>'Podle §'!W339</f>
        <v>0</v>
      </c>
      <c r="L33" s="137">
        <f>'Podle §'!X339</f>
        <v>0</v>
      </c>
      <c r="M33" s="149">
        <f>'Podle §'!Y339</f>
        <v>0</v>
      </c>
      <c r="N33" s="6"/>
      <c r="O33" s="6"/>
      <c r="P33" s="6"/>
      <c r="R33"/>
    </row>
    <row r="34" spans="1:18" ht="19.5" customHeight="1">
      <c r="A34" s="108" t="s">
        <v>547</v>
      </c>
      <c r="B34" s="63">
        <f>'Podle §'!R344</f>
        <v>13040300</v>
      </c>
      <c r="C34" s="62"/>
      <c r="D34" s="148">
        <f>'Podle §'!T344</f>
        <v>0</v>
      </c>
      <c r="E34" s="136">
        <f>'Podle §'!U344</f>
        <v>9000000</v>
      </c>
      <c r="F34" s="136">
        <v>18000000</v>
      </c>
      <c r="G34" s="388">
        <f t="shared" si="1"/>
        <v>-9000000</v>
      </c>
      <c r="H34" s="137">
        <f>'Podle §'!V344</f>
        <v>0</v>
      </c>
      <c r="I34" s="137">
        <v>0</v>
      </c>
      <c r="J34" s="393">
        <f t="shared" si="2"/>
        <v>0</v>
      </c>
      <c r="K34" s="137">
        <f>'Podle §'!W344</f>
        <v>0</v>
      </c>
      <c r="L34" s="137">
        <f>'Podle §'!X344</f>
        <v>0</v>
      </c>
      <c r="M34" s="149">
        <f>'Podle §'!Y344</f>
        <v>4040300</v>
      </c>
      <c r="N34" s="6"/>
      <c r="O34" s="6"/>
      <c r="P34" s="6"/>
      <c r="R34"/>
    </row>
    <row r="35" spans="1:18" ht="19.5" customHeight="1">
      <c r="A35" s="104" t="s">
        <v>548</v>
      </c>
      <c r="B35" s="63">
        <f>'Podle §'!R348</f>
        <v>500000</v>
      </c>
      <c r="C35" s="62"/>
      <c r="D35" s="148">
        <f>'Podle §'!T348</f>
        <v>0</v>
      </c>
      <c r="E35" s="136">
        <f>'Podle §'!U348</f>
        <v>500000</v>
      </c>
      <c r="F35" s="136">
        <v>500000</v>
      </c>
      <c r="G35" s="386">
        <f t="shared" si="1"/>
        <v>0</v>
      </c>
      <c r="H35" s="137">
        <f>'Podle §'!V348</f>
        <v>0</v>
      </c>
      <c r="I35" s="137">
        <v>0</v>
      </c>
      <c r="J35" s="391">
        <f t="shared" si="2"/>
        <v>0</v>
      </c>
      <c r="K35" s="137">
        <f>'Podle §'!W348</f>
        <v>0</v>
      </c>
      <c r="L35" s="137">
        <f>'Podle §'!X348</f>
        <v>0</v>
      </c>
      <c r="M35" s="149">
        <f>'Podle §'!Y348</f>
        <v>0</v>
      </c>
      <c r="N35" s="6"/>
      <c r="O35" s="6"/>
      <c r="P35" s="6"/>
      <c r="R35"/>
    </row>
    <row r="36" spans="1:18" ht="19.5" customHeight="1">
      <c r="A36" s="104" t="s">
        <v>1059</v>
      </c>
      <c r="B36" s="63">
        <f>'Podle §'!R354</f>
        <v>5740000</v>
      </c>
      <c r="C36" s="62"/>
      <c r="D36" s="148">
        <f>'Podle §'!T354</f>
        <v>0</v>
      </c>
      <c r="E36" s="136">
        <f>'Podle §'!U354</f>
        <v>5740000</v>
      </c>
      <c r="F36" s="136">
        <v>6740000</v>
      </c>
      <c r="G36" s="388">
        <f t="shared" si="1"/>
        <v>-1000000</v>
      </c>
      <c r="H36" s="137">
        <f>'Podle §'!V354</f>
        <v>0</v>
      </c>
      <c r="I36" s="137">
        <v>0</v>
      </c>
      <c r="J36" s="393">
        <f t="shared" si="2"/>
        <v>0</v>
      </c>
      <c r="K36" s="137">
        <f>'Podle §'!W354</f>
        <v>0</v>
      </c>
      <c r="L36" s="137">
        <f>'Podle §'!X354</f>
        <v>0</v>
      </c>
      <c r="M36" s="149">
        <f>'Podle §'!Y354</f>
        <v>0</v>
      </c>
      <c r="N36" s="6"/>
      <c r="O36" s="6"/>
      <c r="P36" s="6"/>
      <c r="R36"/>
    </row>
    <row r="37" spans="1:18" ht="31.5" customHeight="1">
      <c r="A37" s="104" t="s">
        <v>549</v>
      </c>
      <c r="B37" s="66">
        <f>'Podle §'!R373</f>
        <v>54050000</v>
      </c>
      <c r="C37" s="65"/>
      <c r="D37" s="150">
        <f>'Podle §'!T373</f>
        <v>5370000</v>
      </c>
      <c r="E37" s="138">
        <f>'Podle §'!U373</f>
        <v>48680000</v>
      </c>
      <c r="F37" s="138">
        <v>48680000</v>
      </c>
      <c r="G37" s="386">
        <f t="shared" si="1"/>
        <v>0</v>
      </c>
      <c r="H37" s="139">
        <f>'Podle §'!V373</f>
        <v>0</v>
      </c>
      <c r="I37" s="139">
        <v>0</v>
      </c>
      <c r="J37" s="391">
        <f t="shared" si="2"/>
        <v>0</v>
      </c>
      <c r="K37" s="139">
        <f>'Podle §'!W373</f>
        <v>0</v>
      </c>
      <c r="L37" s="139">
        <f>'Podle §'!X373</f>
        <v>0</v>
      </c>
      <c r="M37" s="151">
        <f>'Podle §'!Y373</f>
        <v>0</v>
      </c>
      <c r="N37" s="6"/>
      <c r="O37" s="6"/>
      <c r="P37" s="6"/>
      <c r="R37"/>
    </row>
    <row r="38" spans="1:18" ht="28.5" customHeight="1">
      <c r="A38" s="104" t="s">
        <v>632</v>
      </c>
      <c r="B38" s="66">
        <f>'Podle §'!R376</f>
        <v>15938000</v>
      </c>
      <c r="C38" s="65"/>
      <c r="D38" s="150">
        <f>'Podle §'!T376</f>
        <v>15938000</v>
      </c>
      <c r="E38" s="138">
        <f>'Podle §'!U376</f>
        <v>0</v>
      </c>
      <c r="F38" s="138">
        <v>0</v>
      </c>
      <c r="G38" s="388">
        <f t="shared" si="1"/>
        <v>0</v>
      </c>
      <c r="H38" s="139">
        <f>'Podle §'!V376</f>
        <v>0</v>
      </c>
      <c r="I38" s="139">
        <v>0</v>
      </c>
      <c r="J38" s="393">
        <f t="shared" si="2"/>
        <v>0</v>
      </c>
      <c r="K38" s="139">
        <f>'Podle §'!W376</f>
        <v>0</v>
      </c>
      <c r="L38" s="139">
        <f>'Podle §'!X376</f>
        <v>0</v>
      </c>
      <c r="M38" s="151">
        <f>'Podle §'!Y376</f>
        <v>0</v>
      </c>
      <c r="N38" s="6"/>
      <c r="O38" s="6"/>
      <c r="P38" s="6"/>
      <c r="R38"/>
    </row>
    <row r="39" spans="1:18" ht="21" customHeight="1">
      <c r="A39" s="104" t="s">
        <v>637</v>
      </c>
      <c r="B39" s="66">
        <f>'Podle §'!R379</f>
        <v>10000000</v>
      </c>
      <c r="C39" s="65"/>
      <c r="D39" s="150">
        <f>'Podle §'!T379</f>
        <v>10000000</v>
      </c>
      <c r="E39" s="138">
        <f>'Podle §'!U379</f>
        <v>0</v>
      </c>
      <c r="F39" s="138">
        <v>0</v>
      </c>
      <c r="G39" s="388">
        <f t="shared" si="1"/>
        <v>0</v>
      </c>
      <c r="H39" s="139">
        <f>'Podle §'!V379</f>
        <v>0</v>
      </c>
      <c r="I39" s="139">
        <v>0</v>
      </c>
      <c r="J39" s="391">
        <f t="shared" si="2"/>
        <v>0</v>
      </c>
      <c r="K39" s="139">
        <f>'Podle §'!W379</f>
        <v>0</v>
      </c>
      <c r="L39" s="139">
        <f>'Podle §'!X379</f>
        <v>0</v>
      </c>
      <c r="M39" s="151">
        <f>'Podle §'!Y379</f>
        <v>0</v>
      </c>
      <c r="N39" s="6"/>
      <c r="O39" s="6"/>
      <c r="P39" s="6"/>
      <c r="R39"/>
    </row>
    <row r="40" spans="1:18" ht="19.5" customHeight="1">
      <c r="A40" s="111" t="s">
        <v>550</v>
      </c>
      <c r="B40" s="66">
        <f>'Podle §'!R382</f>
        <v>4117000</v>
      </c>
      <c r="C40" s="65"/>
      <c r="D40" s="150">
        <f>'Podle §'!T382</f>
        <v>4117000</v>
      </c>
      <c r="E40" s="138">
        <f>'Podle §'!U382</f>
        <v>0</v>
      </c>
      <c r="F40" s="138">
        <v>0</v>
      </c>
      <c r="G40" s="388">
        <f t="shared" si="1"/>
        <v>0</v>
      </c>
      <c r="H40" s="139">
        <f>'Podle §'!V382</f>
        <v>0</v>
      </c>
      <c r="I40" s="139">
        <v>0</v>
      </c>
      <c r="J40" s="393">
        <f t="shared" si="2"/>
        <v>0</v>
      </c>
      <c r="K40" s="139">
        <f>'Podle §'!W382</f>
        <v>0</v>
      </c>
      <c r="L40" s="139">
        <f>'Podle §'!X382</f>
        <v>0</v>
      </c>
      <c r="M40" s="151">
        <f>'Podle §'!Y382</f>
        <v>0</v>
      </c>
      <c r="N40" s="6"/>
      <c r="O40" s="6"/>
      <c r="P40" s="6"/>
      <c r="R40"/>
    </row>
    <row r="41" spans="1:18" ht="19.5" customHeight="1">
      <c r="A41" s="104" t="s">
        <v>551</v>
      </c>
      <c r="B41" s="66">
        <f>'Podle §'!R386</f>
        <v>54075000</v>
      </c>
      <c r="C41" s="65"/>
      <c r="D41" s="150">
        <f>'Podle §'!T386</f>
        <v>1075000</v>
      </c>
      <c r="E41" s="138">
        <f>'Podle §'!U386</f>
        <v>0</v>
      </c>
      <c r="F41" s="138">
        <v>1500000</v>
      </c>
      <c r="G41" s="388">
        <f t="shared" si="1"/>
        <v>-1500000</v>
      </c>
      <c r="H41" s="139">
        <f>'Podle §'!V386</f>
        <v>53000000</v>
      </c>
      <c r="I41" s="139">
        <v>53000000</v>
      </c>
      <c r="J41" s="393">
        <f t="shared" si="2"/>
        <v>0</v>
      </c>
      <c r="K41" s="139">
        <f>'Podle §'!W386</f>
        <v>0</v>
      </c>
      <c r="L41" s="139">
        <f>'Podle §'!X386</f>
        <v>0</v>
      </c>
      <c r="M41" s="151">
        <f>'Podle §'!Y386</f>
        <v>0</v>
      </c>
      <c r="N41" s="6"/>
      <c r="O41" s="6"/>
      <c r="P41" s="6"/>
      <c r="R41"/>
    </row>
    <row r="42" spans="1:18" ht="19.5" customHeight="1">
      <c r="A42" s="104" t="s">
        <v>552</v>
      </c>
      <c r="B42" s="66">
        <f>'Podle §'!R389</f>
        <v>500000</v>
      </c>
      <c r="C42" s="65"/>
      <c r="D42" s="150">
        <f>'Podle §'!T389</f>
        <v>500000</v>
      </c>
      <c r="E42" s="138">
        <f>'Podle §'!U389</f>
        <v>0</v>
      </c>
      <c r="F42" s="138">
        <v>0</v>
      </c>
      <c r="G42" s="388">
        <f t="shared" si="1"/>
        <v>0</v>
      </c>
      <c r="H42" s="139">
        <f>'Podle §'!V389</f>
        <v>0</v>
      </c>
      <c r="I42" s="139">
        <v>0</v>
      </c>
      <c r="J42" s="393">
        <f t="shared" si="2"/>
        <v>0</v>
      </c>
      <c r="K42" s="139">
        <f>'Podle §'!W389</f>
        <v>0</v>
      </c>
      <c r="L42" s="139">
        <f>'Podle §'!X389</f>
        <v>0</v>
      </c>
      <c r="M42" s="151">
        <f>'Podle §'!Y389</f>
        <v>0</v>
      </c>
      <c r="N42" s="6"/>
      <c r="O42" s="6"/>
      <c r="P42" s="6"/>
      <c r="R42"/>
    </row>
    <row r="43" spans="1:25" ht="19.5" customHeight="1" thickBot="1">
      <c r="A43" s="104" t="s">
        <v>553</v>
      </c>
      <c r="B43" s="74">
        <f>'Podle §'!R404</f>
        <v>92388240</v>
      </c>
      <c r="C43" s="67"/>
      <c r="D43" s="152">
        <f>'Podle §'!T404</f>
        <v>8170000</v>
      </c>
      <c r="E43" s="140">
        <f>'Podle §'!U404</f>
        <v>27366000</v>
      </c>
      <c r="F43" s="140">
        <v>27366000</v>
      </c>
      <c r="G43" s="387">
        <f t="shared" si="1"/>
        <v>0</v>
      </c>
      <c r="H43" s="141">
        <f>'Podle §'!V404</f>
        <v>53500000</v>
      </c>
      <c r="I43" s="141">
        <v>53500000</v>
      </c>
      <c r="J43" s="392">
        <f t="shared" si="2"/>
        <v>0</v>
      </c>
      <c r="K43" s="141">
        <f>'Podle §'!W404</f>
        <v>0</v>
      </c>
      <c r="L43" s="141">
        <f>'Podle §'!X404</f>
        <v>1000000</v>
      </c>
      <c r="M43" s="153">
        <f>'Podle §'!Y404</f>
        <v>2352240</v>
      </c>
      <c r="N43" s="7"/>
      <c r="O43" s="7"/>
      <c r="P43" s="7"/>
      <c r="Q43" s="16"/>
      <c r="R43" s="16"/>
      <c r="S43" s="16"/>
      <c r="T43" s="16"/>
      <c r="U43" s="16"/>
      <c r="V43" s="16"/>
      <c r="W43" s="16"/>
      <c r="X43" s="16"/>
      <c r="Y43" s="16"/>
    </row>
    <row r="44" spans="1:18" ht="19.5" customHeight="1" thickBot="1">
      <c r="A44" s="112" t="s">
        <v>554</v>
      </c>
      <c r="B44" s="64">
        <f>SUM(B45:B46)</f>
        <v>71496000</v>
      </c>
      <c r="C44" s="60"/>
      <c r="D44" s="132">
        <f aca="true" t="shared" si="3" ref="D44:M44">SUM(D45:D46)</f>
        <v>20574000</v>
      </c>
      <c r="E44" s="133">
        <f t="shared" si="3"/>
        <v>50922000</v>
      </c>
      <c r="F44" s="133">
        <v>50922000</v>
      </c>
      <c r="G44" s="381">
        <f t="shared" si="1"/>
        <v>0</v>
      </c>
      <c r="H44" s="133">
        <f t="shared" si="3"/>
        <v>0</v>
      </c>
      <c r="I44" s="133">
        <v>0</v>
      </c>
      <c r="J44" s="133">
        <f t="shared" si="2"/>
        <v>0</v>
      </c>
      <c r="K44" s="133">
        <f t="shared" si="3"/>
        <v>0</v>
      </c>
      <c r="L44" s="133">
        <f t="shared" si="3"/>
        <v>0</v>
      </c>
      <c r="M44" s="131">
        <f t="shared" si="3"/>
        <v>0</v>
      </c>
      <c r="N44" s="6"/>
      <c r="O44" s="6"/>
      <c r="P44" s="6"/>
      <c r="R44"/>
    </row>
    <row r="45" spans="1:18" ht="27" customHeight="1">
      <c r="A45" s="104" t="s">
        <v>646</v>
      </c>
      <c r="B45" s="115">
        <f>'Podle §'!R414</f>
        <v>33964000</v>
      </c>
      <c r="C45" s="61"/>
      <c r="D45" s="146">
        <f>'Podle §'!T414</f>
        <v>0</v>
      </c>
      <c r="E45" s="134">
        <f>'Podle §'!U414</f>
        <v>33964000</v>
      </c>
      <c r="F45" s="134">
        <v>33964000</v>
      </c>
      <c r="G45" s="389">
        <f t="shared" si="1"/>
        <v>0</v>
      </c>
      <c r="H45" s="135">
        <f>'Podle §'!V414</f>
        <v>0</v>
      </c>
      <c r="I45" s="135">
        <v>0</v>
      </c>
      <c r="J45" s="394">
        <f t="shared" si="2"/>
        <v>0</v>
      </c>
      <c r="K45" s="135">
        <f>'Podle §'!W414</f>
        <v>0</v>
      </c>
      <c r="L45" s="135">
        <f>'Podle §'!X414</f>
        <v>0</v>
      </c>
      <c r="M45" s="147">
        <f>'Podle §'!Y414</f>
        <v>0</v>
      </c>
      <c r="N45" s="6"/>
      <c r="O45" s="6"/>
      <c r="P45" s="6"/>
      <c r="R45"/>
    </row>
    <row r="46" spans="1:18" ht="27" customHeight="1" thickBot="1">
      <c r="A46" s="104" t="s">
        <v>555</v>
      </c>
      <c r="B46" s="63">
        <f>'Podle §'!R426</f>
        <v>37532000</v>
      </c>
      <c r="C46" s="62"/>
      <c r="D46" s="148">
        <f>'Podle §'!T426</f>
        <v>20574000</v>
      </c>
      <c r="E46" s="136">
        <f>'Podle §'!U426</f>
        <v>16958000</v>
      </c>
      <c r="F46" s="136">
        <v>16958000</v>
      </c>
      <c r="G46" s="387">
        <f t="shared" si="1"/>
        <v>0</v>
      </c>
      <c r="H46" s="137">
        <f>'Podle §'!V426</f>
        <v>0</v>
      </c>
      <c r="I46" s="137">
        <v>0</v>
      </c>
      <c r="J46" s="392">
        <f t="shared" si="2"/>
        <v>0</v>
      </c>
      <c r="K46" s="137">
        <f>'Podle §'!W426</f>
        <v>0</v>
      </c>
      <c r="L46" s="137">
        <f>'Podle §'!X426</f>
        <v>0</v>
      </c>
      <c r="M46" s="149">
        <f>'Podle §'!Y426</f>
        <v>0</v>
      </c>
      <c r="N46" s="6"/>
      <c r="O46" s="6"/>
      <c r="P46" s="6"/>
      <c r="R46"/>
    </row>
    <row r="47" spans="1:18" ht="19.5" customHeight="1" thickBot="1">
      <c r="A47" s="112" t="s">
        <v>556</v>
      </c>
      <c r="B47" s="64">
        <f>SUM(B48:B52)</f>
        <v>30238000</v>
      </c>
      <c r="C47" s="60"/>
      <c r="D47" s="132">
        <f aca="true" t="shared" si="4" ref="D47:M47">SUM(D48:D52)</f>
        <v>168000</v>
      </c>
      <c r="E47" s="133">
        <f t="shared" si="4"/>
        <v>4070000</v>
      </c>
      <c r="F47" s="133">
        <v>4070000</v>
      </c>
      <c r="G47" s="381">
        <f t="shared" si="1"/>
        <v>0</v>
      </c>
      <c r="H47" s="133">
        <f t="shared" si="4"/>
        <v>0</v>
      </c>
      <c r="I47" s="133">
        <v>0</v>
      </c>
      <c r="J47" s="133">
        <f t="shared" si="2"/>
        <v>0</v>
      </c>
      <c r="K47" s="133">
        <f t="shared" si="4"/>
        <v>10000000</v>
      </c>
      <c r="L47" s="133">
        <f t="shared" si="4"/>
        <v>14000000</v>
      </c>
      <c r="M47" s="131">
        <f t="shared" si="4"/>
        <v>2000000</v>
      </c>
      <c r="N47" s="6"/>
      <c r="O47" s="6"/>
      <c r="P47" s="6"/>
      <c r="R47"/>
    </row>
    <row r="48" spans="1:18" ht="28.5" customHeight="1">
      <c r="A48" s="104" t="s">
        <v>1154</v>
      </c>
      <c r="B48" s="63">
        <f>'Podle §'!R430</f>
        <v>2000000</v>
      </c>
      <c r="C48" s="62">
        <f>'Podle §'!S430</f>
        <v>0</v>
      </c>
      <c r="D48" s="148">
        <f>'Podle §'!T430</f>
        <v>0</v>
      </c>
      <c r="E48" s="136">
        <f>'Podle §'!U430</f>
        <v>0</v>
      </c>
      <c r="F48" s="136">
        <v>0</v>
      </c>
      <c r="G48" s="385">
        <f t="shared" si="1"/>
        <v>0</v>
      </c>
      <c r="H48" s="137">
        <f>'Podle §'!V430</f>
        <v>0</v>
      </c>
      <c r="I48" s="137">
        <v>0</v>
      </c>
      <c r="J48" s="390">
        <f t="shared" si="2"/>
        <v>0</v>
      </c>
      <c r="K48" s="137">
        <f>'Podle §'!W430</f>
        <v>0</v>
      </c>
      <c r="L48" s="137">
        <f>'Podle §'!X430</f>
        <v>0</v>
      </c>
      <c r="M48" s="149">
        <f>'Podle §'!Y430</f>
        <v>2000000</v>
      </c>
      <c r="N48" s="6"/>
      <c r="O48" s="6"/>
      <c r="P48" s="6"/>
      <c r="R48"/>
    </row>
    <row r="49" spans="1:18" ht="19.5" customHeight="1">
      <c r="A49" s="104" t="s">
        <v>557</v>
      </c>
      <c r="B49" s="63">
        <f>'Podle §'!R436</f>
        <v>2990000</v>
      </c>
      <c r="C49" s="62"/>
      <c r="D49" s="148">
        <f>'Podle §'!T436</f>
        <v>0</v>
      </c>
      <c r="E49" s="136">
        <f>'Podle §'!U436</f>
        <v>2990000</v>
      </c>
      <c r="F49" s="136">
        <v>2990000</v>
      </c>
      <c r="G49" s="388">
        <f t="shared" si="1"/>
        <v>0</v>
      </c>
      <c r="H49" s="137">
        <f>'Podle §'!V436</f>
        <v>0</v>
      </c>
      <c r="I49" s="137">
        <v>0</v>
      </c>
      <c r="J49" s="393">
        <f t="shared" si="2"/>
        <v>0</v>
      </c>
      <c r="K49" s="137">
        <f>'Podle §'!W436</f>
        <v>0</v>
      </c>
      <c r="L49" s="137">
        <f>'Podle §'!X436</f>
        <v>0</v>
      </c>
      <c r="M49" s="149">
        <f>'Podle §'!Y436</f>
        <v>0</v>
      </c>
      <c r="N49" s="6"/>
      <c r="O49" s="6"/>
      <c r="P49" s="6"/>
      <c r="R49"/>
    </row>
    <row r="50" spans="1:18" ht="19.5" customHeight="1">
      <c r="A50" s="104" t="s">
        <v>645</v>
      </c>
      <c r="B50" s="66">
        <f>'Podle §'!R439</f>
        <v>24000000</v>
      </c>
      <c r="C50" s="65"/>
      <c r="D50" s="150">
        <f>'Podle §'!T439</f>
        <v>0</v>
      </c>
      <c r="E50" s="138">
        <f>'Podle §'!U439</f>
        <v>0</v>
      </c>
      <c r="F50" s="138">
        <v>0</v>
      </c>
      <c r="G50" s="386">
        <f t="shared" si="1"/>
        <v>0</v>
      </c>
      <c r="H50" s="139">
        <f>'Podle §'!V439</f>
        <v>0</v>
      </c>
      <c r="I50" s="139">
        <v>0</v>
      </c>
      <c r="J50" s="393">
        <f t="shared" si="2"/>
        <v>0</v>
      </c>
      <c r="K50" s="139">
        <f>'Podle §'!W439</f>
        <v>10000000</v>
      </c>
      <c r="L50" s="139">
        <f>'Podle §'!X439</f>
        <v>14000000</v>
      </c>
      <c r="M50" s="151">
        <f>'Podle §'!Y439</f>
        <v>0</v>
      </c>
      <c r="N50" s="6"/>
      <c r="O50" s="6"/>
      <c r="P50" s="6"/>
      <c r="R50"/>
    </row>
    <row r="51" spans="1:18" ht="19.5" customHeight="1">
      <c r="A51" s="107" t="s">
        <v>654</v>
      </c>
      <c r="B51" s="120">
        <f>'Podle §'!R442</f>
        <v>1080000</v>
      </c>
      <c r="C51" s="130"/>
      <c r="D51" s="156">
        <f>'Podle §'!T442</f>
        <v>0</v>
      </c>
      <c r="E51" s="144">
        <f>'Podle §'!U442</f>
        <v>1080000</v>
      </c>
      <c r="F51" s="144">
        <v>1080000</v>
      </c>
      <c r="G51" s="388">
        <f t="shared" si="1"/>
        <v>0</v>
      </c>
      <c r="H51" s="145">
        <f>'Podle §'!V442</f>
        <v>0</v>
      </c>
      <c r="I51" s="145">
        <v>0</v>
      </c>
      <c r="J51" s="393">
        <f t="shared" si="2"/>
        <v>0</v>
      </c>
      <c r="K51" s="145">
        <f>'Podle §'!W442</f>
        <v>0</v>
      </c>
      <c r="L51" s="145">
        <f>'Podle §'!X442</f>
        <v>0</v>
      </c>
      <c r="M51" s="157">
        <f>'Podle §'!Y442</f>
        <v>0</v>
      </c>
      <c r="N51" s="6"/>
      <c r="O51" s="6"/>
      <c r="P51" s="6"/>
      <c r="R51"/>
    </row>
    <row r="52" spans="1:18" ht="19.5" customHeight="1" thickBot="1">
      <c r="A52" s="104" t="s">
        <v>558</v>
      </c>
      <c r="B52" s="75">
        <f>'Podle §'!R445</f>
        <v>168000</v>
      </c>
      <c r="C52" s="129"/>
      <c r="D52" s="154">
        <f>'Podle §'!T445</f>
        <v>168000</v>
      </c>
      <c r="E52" s="142">
        <f>'Podle §'!U445</f>
        <v>0</v>
      </c>
      <c r="F52" s="142">
        <v>0</v>
      </c>
      <c r="G52" s="387">
        <f t="shared" si="1"/>
        <v>0</v>
      </c>
      <c r="H52" s="143">
        <f>'Podle §'!V445</f>
        <v>0</v>
      </c>
      <c r="I52" s="143">
        <v>0</v>
      </c>
      <c r="J52" s="392">
        <f t="shared" si="2"/>
        <v>0</v>
      </c>
      <c r="K52" s="143">
        <f>'Podle §'!W445</f>
        <v>0</v>
      </c>
      <c r="L52" s="143">
        <f>'Podle §'!X445</f>
        <v>0</v>
      </c>
      <c r="M52" s="155">
        <f>'Podle §'!Y445</f>
        <v>0</v>
      </c>
      <c r="N52" s="6"/>
      <c r="O52" s="6"/>
      <c r="P52" s="6"/>
      <c r="R52"/>
    </row>
    <row r="53" spans="1:18" ht="19.5" customHeight="1" thickBot="1">
      <c r="A53" s="112" t="s">
        <v>559</v>
      </c>
      <c r="B53" s="109">
        <f aca="true" t="shared" si="5" ref="B53:M53">SUM(B54:B57)</f>
        <v>995030059</v>
      </c>
      <c r="C53" s="109"/>
      <c r="D53" s="132">
        <f>SUM(D54:D57)</f>
        <v>140894000</v>
      </c>
      <c r="E53" s="133">
        <f t="shared" si="5"/>
        <v>350033000</v>
      </c>
      <c r="F53" s="133">
        <v>413764000</v>
      </c>
      <c r="G53" s="381">
        <f t="shared" si="1"/>
        <v>-63731000</v>
      </c>
      <c r="H53" s="133">
        <f t="shared" si="5"/>
        <v>167070000</v>
      </c>
      <c r="I53" s="133">
        <v>100367000</v>
      </c>
      <c r="J53" s="133">
        <f t="shared" si="2"/>
        <v>66703000</v>
      </c>
      <c r="K53" s="133">
        <f t="shared" si="5"/>
        <v>71325947</v>
      </c>
      <c r="L53" s="133">
        <f t="shared" si="5"/>
        <v>900000</v>
      </c>
      <c r="M53" s="131">
        <f t="shared" si="5"/>
        <v>264807112</v>
      </c>
      <c r="N53" s="6"/>
      <c r="O53" s="6"/>
      <c r="P53" s="6"/>
      <c r="R53"/>
    </row>
    <row r="54" spans="1:18" ht="19.5" customHeight="1">
      <c r="A54" s="104" t="s">
        <v>560</v>
      </c>
      <c r="B54" s="115">
        <f>'Podle §'!R466</f>
        <v>80906000</v>
      </c>
      <c r="C54" s="61"/>
      <c r="D54" s="146">
        <f>'Podle §'!T466</f>
        <v>7119000</v>
      </c>
      <c r="E54" s="134">
        <f>'Podle §'!U466</f>
        <v>30311000</v>
      </c>
      <c r="F54" s="134">
        <v>38461000</v>
      </c>
      <c r="G54" s="385">
        <f t="shared" si="1"/>
        <v>-8150000</v>
      </c>
      <c r="H54" s="135">
        <f>'Podle §'!V466</f>
        <v>43476000</v>
      </c>
      <c r="I54" s="135">
        <v>43476000</v>
      </c>
      <c r="J54" s="390">
        <f t="shared" si="2"/>
        <v>0</v>
      </c>
      <c r="K54" s="135">
        <f>'Podle §'!W466</f>
        <v>0</v>
      </c>
      <c r="L54" s="135">
        <f>'Podle §'!X466</f>
        <v>0</v>
      </c>
      <c r="M54" s="147">
        <f>'Podle §'!Y466</f>
        <v>0</v>
      </c>
      <c r="N54" s="6"/>
      <c r="O54" s="6"/>
      <c r="P54" s="6"/>
      <c r="R54"/>
    </row>
    <row r="55" spans="1:18" ht="19.5" customHeight="1">
      <c r="A55" s="113" t="s">
        <v>618</v>
      </c>
      <c r="B55" s="66">
        <f>'Podle §'!R469</f>
        <v>184000</v>
      </c>
      <c r="C55" s="65"/>
      <c r="D55" s="150">
        <f>'Podle §'!T469</f>
        <v>184000</v>
      </c>
      <c r="E55" s="150">
        <f>'Podle §'!U469</f>
        <v>0</v>
      </c>
      <c r="F55" s="376">
        <v>2000000</v>
      </c>
      <c r="G55" s="388">
        <f t="shared" si="1"/>
        <v>-2000000</v>
      </c>
      <c r="H55" s="139">
        <f>'Podle §'!V469</f>
        <v>0</v>
      </c>
      <c r="I55" s="139">
        <v>0</v>
      </c>
      <c r="J55" s="393">
        <f t="shared" si="2"/>
        <v>0</v>
      </c>
      <c r="K55" s="139">
        <f>'Podle §'!W469</f>
        <v>0</v>
      </c>
      <c r="L55" s="139">
        <f>'Podle §'!X469</f>
        <v>0</v>
      </c>
      <c r="M55" s="151">
        <f>'Podle §'!Y469</f>
        <v>0</v>
      </c>
      <c r="N55" s="6"/>
      <c r="O55" s="6"/>
      <c r="P55" s="6"/>
      <c r="R55"/>
    </row>
    <row r="56" spans="1:18" ht="19.5" customHeight="1">
      <c r="A56" s="114" t="s">
        <v>1058</v>
      </c>
      <c r="B56" s="66">
        <f>'Podle §'!R551</f>
        <v>873440059</v>
      </c>
      <c r="C56" s="65"/>
      <c r="D56" s="150">
        <f>'Podle §'!T551</f>
        <v>133591000</v>
      </c>
      <c r="E56" s="138">
        <f>'Podle §'!U551</f>
        <v>279222000</v>
      </c>
      <c r="F56" s="138">
        <v>332803000</v>
      </c>
      <c r="G56" s="388">
        <f t="shared" si="1"/>
        <v>-53581000</v>
      </c>
      <c r="H56" s="139">
        <f>'Podle §'!V551</f>
        <v>123594000</v>
      </c>
      <c r="I56" s="139">
        <v>56891000</v>
      </c>
      <c r="J56" s="393">
        <f t="shared" si="2"/>
        <v>66703000</v>
      </c>
      <c r="K56" s="139">
        <f>'Podle §'!W551</f>
        <v>71325947</v>
      </c>
      <c r="L56" s="139">
        <f>'Podle §'!X551</f>
        <v>900000</v>
      </c>
      <c r="M56" s="151">
        <f>'Podle §'!Y551</f>
        <v>264807112</v>
      </c>
      <c r="N56" s="6"/>
      <c r="O56" s="6"/>
      <c r="P56" s="6"/>
      <c r="R56"/>
    </row>
    <row r="57" spans="1:18" ht="19.5" customHeight="1" thickBot="1">
      <c r="A57" s="105" t="s">
        <v>561</v>
      </c>
      <c r="B57" s="75">
        <f>'Podle §'!R555</f>
        <v>40500000</v>
      </c>
      <c r="C57" s="129"/>
      <c r="D57" s="154">
        <f>'Podle §'!T555</f>
        <v>0</v>
      </c>
      <c r="E57" s="142">
        <f>'Podle §'!U555</f>
        <v>40500000</v>
      </c>
      <c r="F57" s="142">
        <v>40500000</v>
      </c>
      <c r="G57" s="387">
        <f t="shared" si="1"/>
        <v>0</v>
      </c>
      <c r="H57" s="143">
        <f>'Podle §'!V555</f>
        <v>0</v>
      </c>
      <c r="I57" s="143">
        <v>0</v>
      </c>
      <c r="J57" s="392">
        <f t="shared" si="2"/>
        <v>0</v>
      </c>
      <c r="K57" s="143">
        <f>'Podle §'!W555</f>
        <v>0</v>
      </c>
      <c r="L57" s="143">
        <f>'Podle §'!X555</f>
        <v>0</v>
      </c>
      <c r="M57" s="155">
        <f>'Podle §'!Y555</f>
        <v>0</v>
      </c>
      <c r="N57" s="6"/>
      <c r="O57" s="6"/>
      <c r="P57" s="6"/>
      <c r="R57"/>
    </row>
    <row r="58" spans="1:18" ht="24.75" customHeight="1" thickBot="1">
      <c r="A58" s="26" t="s">
        <v>1062</v>
      </c>
      <c r="B58" s="60">
        <f>B53+B47+B44+B17+B7</f>
        <v>4569474082</v>
      </c>
      <c r="C58" s="60"/>
      <c r="D58" s="132">
        <f>D53+D47+D44+D17+D7</f>
        <v>1290733000</v>
      </c>
      <c r="E58" s="133">
        <f>E53+E47+E44+E17+E7</f>
        <v>750906000</v>
      </c>
      <c r="F58" s="133">
        <v>980837000</v>
      </c>
      <c r="G58" s="381">
        <f t="shared" si="1"/>
        <v>-229931000</v>
      </c>
      <c r="H58" s="133">
        <f>H53+H47+H44+H17+H7</f>
        <v>1377732000</v>
      </c>
      <c r="I58" s="133">
        <v>1264829000</v>
      </c>
      <c r="J58" s="133">
        <f t="shared" si="2"/>
        <v>112903000</v>
      </c>
      <c r="K58" s="133">
        <f>K53+K47+K44+K17+K7</f>
        <v>680940430</v>
      </c>
      <c r="L58" s="133">
        <f>L53+L47+L44+L17+L7</f>
        <v>161401000</v>
      </c>
      <c r="M58" s="131">
        <f>M53+M47+M44+M17+M7</f>
        <v>307761652</v>
      </c>
      <c r="N58" s="25"/>
      <c r="O58" s="6"/>
      <c r="P58" s="6"/>
      <c r="R58"/>
    </row>
    <row r="59" spans="1:26" ht="19.5" customHeight="1" hidden="1">
      <c r="A59" s="76"/>
      <c r="B59" s="28"/>
      <c r="C59" s="28"/>
      <c r="D59" s="28" t="s">
        <v>1131</v>
      </c>
      <c r="E59" s="28">
        <f>175570000+1580000</f>
        <v>177150000</v>
      </c>
      <c r="F59" s="28"/>
      <c r="G59" s="382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76"/>
      <c r="X59" s="6"/>
      <c r="Y59" s="6"/>
      <c r="Z59" s="6"/>
    </row>
    <row r="60" spans="1:26" s="19" customFormat="1" ht="21.75" customHeight="1">
      <c r="A60" s="72"/>
      <c r="B60" s="32"/>
      <c r="C60" s="32"/>
      <c r="D60" s="33"/>
      <c r="E60" s="176"/>
      <c r="F60" s="176"/>
      <c r="G60" s="383"/>
      <c r="H60" s="70"/>
      <c r="I60" s="70"/>
      <c r="J60" s="28"/>
      <c r="K60" s="70"/>
      <c r="L60" s="35"/>
      <c r="M60" s="27"/>
      <c r="N60" s="27"/>
      <c r="O60" s="35"/>
      <c r="P60" s="35"/>
      <c r="Q60" s="35"/>
      <c r="R60" s="36"/>
      <c r="S60" s="35"/>
      <c r="T60" s="36"/>
      <c r="U60" s="36"/>
      <c r="V60" s="36"/>
      <c r="W60" s="36"/>
      <c r="X60" s="12"/>
      <c r="Y60" s="12"/>
      <c r="Z60" s="12"/>
    </row>
    <row r="61" spans="1:13" ht="12.75">
      <c r="A61" s="16"/>
      <c r="B61" s="16"/>
      <c r="C61" s="16"/>
      <c r="D61" s="16"/>
      <c r="E61" s="16"/>
      <c r="F61" s="16"/>
      <c r="G61" s="384"/>
      <c r="H61" s="16"/>
      <c r="I61" s="16"/>
      <c r="J61" s="16"/>
      <c r="K61" s="16"/>
      <c r="L61" s="16"/>
      <c r="M61" s="16"/>
    </row>
    <row r="62" spans="1:13" ht="12.75">
      <c r="A62" s="78"/>
      <c r="B62" s="16"/>
      <c r="C62" s="16"/>
      <c r="D62" s="16"/>
      <c r="E62" s="59"/>
      <c r="F62" s="16"/>
      <c r="G62" s="384"/>
      <c r="H62" s="16"/>
      <c r="I62" s="16"/>
      <c r="J62" s="16"/>
      <c r="K62" s="16"/>
      <c r="L62" s="59"/>
      <c r="M62" s="16"/>
    </row>
    <row r="63" spans="1:12" ht="12.75">
      <c r="A63" s="77"/>
      <c r="E63" s="20"/>
      <c r="L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spans="5:13" ht="12.75">
      <c r="E68" s="20"/>
      <c r="M68" s="20"/>
    </row>
    <row r="69" ht="12.75">
      <c r="E69" s="20"/>
    </row>
    <row r="70" ht="12.75">
      <c r="E70" s="20"/>
    </row>
  </sheetData>
  <sheetProtection/>
  <mergeCells count="13">
    <mergeCell ref="E5:E6"/>
    <mergeCell ref="H5:H6"/>
    <mergeCell ref="K5:K6"/>
    <mergeCell ref="L5:L6"/>
    <mergeCell ref="M5:M6"/>
    <mergeCell ref="L1:M1"/>
    <mergeCell ref="V1:W1"/>
    <mergeCell ref="A2:M2"/>
    <mergeCell ref="A3:W3"/>
    <mergeCell ref="A4:A6"/>
    <mergeCell ref="D4:M4"/>
    <mergeCell ref="B5:B6"/>
    <mergeCell ref="D5:D6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Dannhoferová Irena</cp:lastModifiedBy>
  <cp:lastPrinted>2020-12-29T14:27:09Z</cp:lastPrinted>
  <dcterms:created xsi:type="dcterms:W3CDTF">2003-08-27T16:40:13Z</dcterms:created>
  <dcterms:modified xsi:type="dcterms:W3CDTF">2021-01-04T14:52:15Z</dcterms:modified>
  <cp:category/>
  <cp:version/>
  <cp:contentType/>
  <cp:contentStatus/>
</cp:coreProperties>
</file>